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2017\"/>
    </mc:Choice>
  </mc:AlternateContent>
  <workbookProtection workbookAlgorithmName="SHA-512" workbookHashValue="NhfxU1uhv7Ro/5lz5NMwIkEY4A5DOtEf/sJadOw7xAPfEzQZIobIgj4F7/xJjgI8ZWZDJkbW6F/dNin5HIGLiA==" workbookSaltValue="8LBZXmaoAxKByGGgAHvkPw==" workbookSpinCount="100000" lockStructure="1"/>
  <bookViews>
    <workbookView xWindow="0" yWindow="0" windowWidth="28800" windowHeight="12330" tabRatio="828"/>
  </bookViews>
  <sheets>
    <sheet name="Kredittáblák" sheetId="1" r:id="rId1"/>
    <sheet name="ZON" sheetId="3" r:id="rId2"/>
    <sheet name="ORG" sheetId="2" r:id="rId3"/>
    <sheet name="HEG" sheetId="13" r:id="rId4"/>
    <sheet name="MHE" sheetId="14" r:id="rId5"/>
    <sheet name="GKA" sheetId="11" r:id="rId6"/>
    <sheet name="GDN" sheetId="12" r:id="rId7"/>
    <sheet name="GIT" sheetId="10" r:id="rId8"/>
    <sheet name="FUR" sheetId="15" r:id="rId9"/>
    <sheet name="FUV" sheetId="16" r:id="rId10"/>
    <sheet name="OBO" sheetId="17" r:id="rId11"/>
    <sheet name="KLA" sheetId="18" r:id="rId12"/>
    <sheet name="SAX" sheetId="20" r:id="rId13"/>
    <sheet name="FAG" sheetId="19" r:id="rId14"/>
    <sheet name="KUR" sheetId="6" r:id="rId15"/>
    <sheet name="TRO" sheetId="7" r:id="rId16"/>
    <sheet name="HAR" sheetId="8" r:id="rId17"/>
    <sheet name="TUB" sheetId="9" r:id="rId18"/>
    <sheet name="UTO" sheetId="4" r:id="rId19"/>
    <sheet name="ENE" sheetId="21" r:id="rId20"/>
    <sheet name="KRV" sheetId="22" r:id="rId21"/>
    <sheet name="EHO" sheetId="23" r:id="rId22"/>
    <sheet name="EHK" sheetId="24" r:id="rId23"/>
  </sheets>
  <definedNames>
    <definedName name="átlag">#REF!</definedName>
    <definedName name="bti">#REF!</definedName>
    <definedName name="egyház">#REF!</definedName>
    <definedName name="ének">#REF!</definedName>
    <definedName name="fúvós">#REF!</definedName>
    <definedName name="iétk">#REF!</definedName>
    <definedName name="isk">#REF!</definedName>
    <definedName name="jazz">#REF!</definedName>
    <definedName name="kamara">#REF!</definedName>
    <definedName name="kla">#REF!</definedName>
    <definedName name="nyelv">#REF!</definedName>
    <definedName name="_xlnm.Print_Area" localSheetId="1">ZON!$A$1:$V$39</definedName>
    <definedName name="ped">#REF!</definedName>
    <definedName name="vonós">#REF!</definedName>
    <definedName name="zelm">#REF!</definedName>
    <definedName name="zon1">#REF!</definedName>
    <definedName name="zon2">#REF!</definedName>
    <definedName name="ztud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24" l="1"/>
  <c r="R40" i="24"/>
  <c r="Q40" i="24"/>
  <c r="O40" i="24"/>
  <c r="N40" i="24"/>
  <c r="L40" i="24"/>
  <c r="K40" i="24"/>
  <c r="I40" i="24"/>
  <c r="H40" i="24"/>
  <c r="F40" i="24"/>
  <c r="E40" i="24"/>
  <c r="C40" i="24"/>
  <c r="T40" i="23"/>
  <c r="R40" i="23"/>
  <c r="Q40" i="23"/>
  <c r="O40" i="23"/>
  <c r="N40" i="23"/>
  <c r="L40" i="23"/>
  <c r="K40" i="23"/>
  <c r="I40" i="23"/>
  <c r="H40" i="23"/>
  <c r="F40" i="23"/>
  <c r="E40" i="23"/>
  <c r="C40" i="23"/>
  <c r="N34" i="22"/>
  <c r="L34" i="22"/>
  <c r="K34" i="22"/>
  <c r="I34" i="22"/>
  <c r="T34" i="22"/>
  <c r="R34" i="22"/>
  <c r="Q34" i="22"/>
  <c r="O34" i="22"/>
  <c r="H34" i="22"/>
  <c r="F34" i="22"/>
  <c r="E34" i="22"/>
  <c r="C34" i="22"/>
  <c r="V30" i="22"/>
  <c r="U30" i="22"/>
  <c r="U30" i="21"/>
  <c r="T30" i="21"/>
  <c r="R30" i="21"/>
  <c r="Q30" i="21"/>
  <c r="O30" i="21"/>
  <c r="N30" i="21"/>
  <c r="L30" i="21"/>
  <c r="K30" i="21"/>
  <c r="I30" i="21"/>
  <c r="H30" i="21"/>
  <c r="F30" i="21"/>
  <c r="E30" i="21"/>
  <c r="C30" i="21"/>
  <c r="T29" i="20"/>
  <c r="R29" i="20"/>
  <c r="Q29" i="20"/>
  <c r="O29" i="20"/>
  <c r="N29" i="20"/>
  <c r="L29" i="20"/>
  <c r="K29" i="20"/>
  <c r="I29" i="20"/>
  <c r="H29" i="20"/>
  <c r="F29" i="20"/>
  <c r="E29" i="20"/>
  <c r="C29" i="20"/>
  <c r="V25" i="20"/>
  <c r="U25" i="20"/>
  <c r="U29" i="20" s="1"/>
  <c r="U29" i="19"/>
  <c r="T29" i="19"/>
  <c r="R29" i="19"/>
  <c r="Q29" i="19"/>
  <c r="O29" i="19"/>
  <c r="N29" i="19"/>
  <c r="L29" i="19"/>
  <c r="K29" i="19"/>
  <c r="I29" i="19"/>
  <c r="H29" i="19"/>
  <c r="F29" i="19"/>
  <c r="E29" i="19"/>
  <c r="C29" i="19"/>
  <c r="V25" i="19"/>
  <c r="U25" i="19"/>
  <c r="T29" i="18"/>
  <c r="R29" i="18"/>
  <c r="Q29" i="18"/>
  <c r="O29" i="18"/>
  <c r="N29" i="18"/>
  <c r="L29" i="18"/>
  <c r="K29" i="18"/>
  <c r="I29" i="18"/>
  <c r="H29" i="18"/>
  <c r="F29" i="18"/>
  <c r="E29" i="18"/>
  <c r="C29" i="18"/>
  <c r="V25" i="18"/>
  <c r="U25" i="18"/>
  <c r="U29" i="18" s="1"/>
  <c r="T29" i="17"/>
  <c r="R29" i="17"/>
  <c r="Q29" i="17"/>
  <c r="O29" i="17"/>
  <c r="N29" i="17"/>
  <c r="L29" i="17"/>
  <c r="K29" i="17"/>
  <c r="I29" i="17"/>
  <c r="H29" i="17"/>
  <c r="F29" i="17"/>
  <c r="E29" i="17"/>
  <c r="C29" i="17"/>
  <c r="V25" i="17"/>
  <c r="U25" i="17"/>
  <c r="U29" i="17" s="1"/>
  <c r="T29" i="16"/>
  <c r="R29" i="16"/>
  <c r="Q29" i="16"/>
  <c r="O29" i="16"/>
  <c r="N29" i="16"/>
  <c r="L29" i="16"/>
  <c r="K29" i="16"/>
  <c r="I29" i="16"/>
  <c r="H29" i="16"/>
  <c r="F29" i="16"/>
  <c r="E29" i="16"/>
  <c r="C29" i="16"/>
  <c r="V25" i="16"/>
  <c r="U25" i="16"/>
  <c r="U29" i="16" s="1"/>
  <c r="T30" i="15"/>
  <c r="R30" i="15"/>
  <c r="Q30" i="15"/>
  <c r="O30" i="15"/>
  <c r="N30" i="15"/>
  <c r="L30" i="15"/>
  <c r="K30" i="15"/>
  <c r="I30" i="15"/>
  <c r="H30" i="15"/>
  <c r="F30" i="15"/>
  <c r="E30" i="15"/>
  <c r="C30" i="15"/>
  <c r="V25" i="15"/>
  <c r="U25" i="15"/>
  <c r="U30" i="15" s="1"/>
  <c r="V26" i="14"/>
  <c r="U26" i="14"/>
  <c r="U30" i="14" s="1"/>
  <c r="T30" i="14"/>
  <c r="R30" i="14"/>
  <c r="Q30" i="14"/>
  <c r="O30" i="14"/>
  <c r="N30" i="14"/>
  <c r="L30" i="14"/>
  <c r="K30" i="14"/>
  <c r="I30" i="14"/>
  <c r="H30" i="14"/>
  <c r="F30" i="14"/>
  <c r="E30" i="14"/>
  <c r="C30" i="14"/>
  <c r="K31" i="13"/>
  <c r="I31" i="13"/>
  <c r="H31" i="13"/>
  <c r="F31" i="13"/>
  <c r="E31" i="13"/>
  <c r="C31" i="13"/>
  <c r="L31" i="13"/>
  <c r="N31" i="13"/>
  <c r="R31" i="13"/>
  <c r="Q31" i="13"/>
  <c r="O31" i="13"/>
  <c r="T31" i="13"/>
  <c r="V27" i="13"/>
  <c r="U27" i="13"/>
  <c r="U31" i="13" s="1"/>
  <c r="V26" i="12"/>
  <c r="U26" i="12"/>
  <c r="T30" i="12"/>
  <c r="R30" i="12"/>
  <c r="Q30" i="12"/>
  <c r="O30" i="12"/>
  <c r="N30" i="12"/>
  <c r="L30" i="12"/>
  <c r="K30" i="12"/>
  <c r="I30" i="12"/>
  <c r="H30" i="12"/>
  <c r="F30" i="12"/>
  <c r="E30" i="12"/>
  <c r="C30" i="12"/>
  <c r="K30" i="11"/>
  <c r="I30" i="11"/>
  <c r="H30" i="11"/>
  <c r="F30" i="11"/>
  <c r="L30" i="11"/>
  <c r="N30" i="11"/>
  <c r="Q30" i="11"/>
  <c r="O30" i="11"/>
  <c r="T30" i="11"/>
  <c r="R30" i="11"/>
  <c r="E30" i="11"/>
  <c r="C30" i="11"/>
  <c r="T31" i="10"/>
  <c r="R31" i="10"/>
  <c r="Q31" i="10"/>
  <c r="O31" i="10"/>
  <c r="N31" i="10"/>
  <c r="L31" i="10"/>
  <c r="K31" i="10"/>
  <c r="I31" i="10"/>
  <c r="H31" i="10"/>
  <c r="F31" i="10"/>
  <c r="E31" i="10"/>
  <c r="C31" i="10"/>
  <c r="T31" i="9"/>
  <c r="R31" i="9"/>
  <c r="Q31" i="9"/>
  <c r="O31" i="9"/>
  <c r="N31" i="9"/>
  <c r="L31" i="9"/>
  <c r="K31" i="9"/>
  <c r="I31" i="9"/>
  <c r="H31" i="9"/>
  <c r="F31" i="9"/>
  <c r="E31" i="9"/>
  <c r="C31" i="9"/>
  <c r="T31" i="8"/>
  <c r="R31" i="8"/>
  <c r="O31" i="8"/>
  <c r="Q31" i="8"/>
  <c r="F31" i="8"/>
  <c r="H31" i="8"/>
  <c r="I31" i="8"/>
  <c r="K31" i="8"/>
  <c r="L31" i="8"/>
  <c r="N31" i="8"/>
  <c r="C31" i="8"/>
  <c r="E31" i="8"/>
  <c r="V39" i="24"/>
  <c r="U39" i="24"/>
  <c r="V39" i="23"/>
  <c r="U39" i="23"/>
  <c r="V33" i="22"/>
  <c r="U33" i="22"/>
  <c r="V29" i="21"/>
  <c r="U29" i="21"/>
  <c r="V28" i="20"/>
  <c r="U28" i="20"/>
  <c r="V28" i="19"/>
  <c r="U28" i="19"/>
  <c r="V28" i="18"/>
  <c r="U28" i="18"/>
  <c r="V28" i="17"/>
  <c r="U28" i="17"/>
  <c r="V28" i="16"/>
  <c r="U28" i="16"/>
  <c r="V29" i="15"/>
  <c r="U29" i="15"/>
  <c r="V29" i="14"/>
  <c r="U29" i="14"/>
  <c r="V30" i="13"/>
  <c r="U30" i="13"/>
  <c r="V29" i="12"/>
  <c r="U29" i="12"/>
  <c r="V29" i="11"/>
  <c r="U29" i="11"/>
  <c r="V30" i="10"/>
  <c r="U30" i="10"/>
  <c r="V30" i="9"/>
  <c r="U30" i="9"/>
  <c r="V30" i="8"/>
  <c r="U30" i="8"/>
  <c r="V30" i="7"/>
  <c r="U30" i="7"/>
  <c r="T30" i="2"/>
  <c r="R30" i="2"/>
  <c r="Q30" i="2"/>
  <c r="O30" i="2"/>
  <c r="N30" i="2"/>
  <c r="L30" i="2"/>
  <c r="K30" i="2"/>
  <c r="I30" i="2"/>
  <c r="H30" i="2"/>
  <c r="F30" i="2"/>
  <c r="E30" i="2"/>
  <c r="C30" i="2"/>
  <c r="C31" i="4"/>
  <c r="C31" i="6"/>
  <c r="E31" i="6"/>
  <c r="F31" i="6"/>
  <c r="H31" i="6"/>
  <c r="I31" i="6"/>
  <c r="K31" i="6"/>
  <c r="L31" i="6"/>
  <c r="N31" i="6"/>
  <c r="O31" i="6"/>
  <c r="Q31" i="6"/>
  <c r="R31" i="6"/>
  <c r="T31" i="6"/>
  <c r="T31" i="4"/>
  <c r="R31" i="4"/>
  <c r="Q31" i="4"/>
  <c r="O31" i="4"/>
  <c r="N31" i="4"/>
  <c r="L31" i="4"/>
  <c r="K31" i="4"/>
  <c r="I31" i="4"/>
  <c r="H31" i="4"/>
  <c r="F31" i="4"/>
  <c r="E31" i="4"/>
  <c r="V30" i="4"/>
  <c r="U30" i="4"/>
  <c r="V29" i="2"/>
  <c r="U29" i="2"/>
  <c r="K31" i="3"/>
  <c r="I31" i="3"/>
  <c r="H31" i="3"/>
  <c r="F31" i="3"/>
  <c r="E31" i="3"/>
  <c r="C31" i="3"/>
  <c r="L31" i="3"/>
  <c r="N31" i="3"/>
  <c r="O31" i="3"/>
  <c r="T31" i="3"/>
  <c r="R31" i="3"/>
  <c r="Q31" i="3"/>
  <c r="V26" i="11"/>
  <c r="U26" i="11"/>
  <c r="U30" i="11" s="1"/>
  <c r="V27" i="10"/>
  <c r="U27" i="10"/>
  <c r="U31" i="10" s="1"/>
  <c r="V27" i="9"/>
  <c r="U27" i="9"/>
  <c r="V27" i="8"/>
  <c r="U27" i="8"/>
  <c r="O31" i="7"/>
  <c r="Q31" i="7"/>
  <c r="R31" i="7"/>
  <c r="T31" i="7"/>
  <c r="V27" i="7"/>
  <c r="U27" i="7"/>
  <c r="V27" i="6"/>
  <c r="U27" i="6"/>
  <c r="V27" i="4"/>
  <c r="U27" i="4"/>
  <c r="V25" i="2"/>
  <c r="U25" i="2"/>
  <c r="U30" i="12" l="1"/>
  <c r="V27" i="3"/>
  <c r="U27" i="3"/>
  <c r="V38" i="24" l="1"/>
  <c r="V35" i="24"/>
  <c r="V34" i="24"/>
  <c r="U34" i="24"/>
  <c r="V33" i="24"/>
  <c r="U33" i="24"/>
  <c r="V32" i="24"/>
  <c r="U32" i="24"/>
  <c r="V31" i="24"/>
  <c r="V30" i="24"/>
  <c r="U30" i="24"/>
  <c r="V29" i="24"/>
  <c r="U29" i="24"/>
  <c r="V28" i="24"/>
  <c r="U28" i="24"/>
  <c r="V27" i="24"/>
  <c r="U27" i="24"/>
  <c r="V26" i="24"/>
  <c r="U26" i="24"/>
  <c r="V25" i="24"/>
  <c r="U25" i="24"/>
  <c r="V24" i="24"/>
  <c r="U24" i="24"/>
  <c r="V23" i="24"/>
  <c r="U23" i="24"/>
  <c r="V22" i="24"/>
  <c r="U22" i="24"/>
  <c r="V21" i="24"/>
  <c r="U21" i="24"/>
  <c r="V20" i="24"/>
  <c r="U20" i="24"/>
  <c r="V19" i="24"/>
  <c r="U19" i="24"/>
  <c r="V18" i="24"/>
  <c r="U18" i="24"/>
  <c r="V17" i="24"/>
  <c r="U17" i="24"/>
  <c r="V16" i="24"/>
  <c r="U16" i="24"/>
  <c r="V15" i="24"/>
  <c r="U15" i="24"/>
  <c r="V14" i="24"/>
  <c r="U14" i="24"/>
  <c r="V13" i="24"/>
  <c r="U13" i="24"/>
  <c r="V12" i="24"/>
  <c r="U12" i="24"/>
  <c r="V11" i="24"/>
  <c r="U11" i="24"/>
  <c r="V10" i="24"/>
  <c r="U10" i="24"/>
  <c r="V9" i="24"/>
  <c r="U9" i="24"/>
  <c r="V8" i="24"/>
  <c r="U8" i="24"/>
  <c r="V7" i="24"/>
  <c r="U7" i="24"/>
  <c r="V6" i="24"/>
  <c r="U6" i="24"/>
  <c r="V38" i="23"/>
  <c r="V35" i="23"/>
  <c r="U35" i="23"/>
  <c r="V34" i="23"/>
  <c r="U34" i="23"/>
  <c r="V33" i="23"/>
  <c r="V32" i="23"/>
  <c r="U32" i="23"/>
  <c r="V31" i="23"/>
  <c r="U31" i="23"/>
  <c r="V30" i="23"/>
  <c r="U30" i="23"/>
  <c r="V29" i="23"/>
  <c r="U29" i="23"/>
  <c r="V28" i="23"/>
  <c r="U28" i="23"/>
  <c r="V27" i="23"/>
  <c r="U27" i="23"/>
  <c r="V26" i="23"/>
  <c r="U26" i="23"/>
  <c r="V25" i="23"/>
  <c r="U25" i="23"/>
  <c r="V24" i="23"/>
  <c r="U24" i="23"/>
  <c r="V23" i="23"/>
  <c r="U23" i="23"/>
  <c r="V22" i="23"/>
  <c r="U22" i="23"/>
  <c r="V21" i="23"/>
  <c r="U21" i="23"/>
  <c r="V20" i="23"/>
  <c r="V19" i="23"/>
  <c r="U19" i="23"/>
  <c r="V18" i="23"/>
  <c r="U18" i="23"/>
  <c r="V17" i="23"/>
  <c r="U17" i="23"/>
  <c r="V16" i="23"/>
  <c r="U16" i="23"/>
  <c r="U15" i="23"/>
  <c r="U14" i="23"/>
  <c r="U13" i="23"/>
  <c r="V12" i="23"/>
  <c r="U12" i="23"/>
  <c r="V11" i="23"/>
  <c r="U11" i="23"/>
  <c r="V10" i="23"/>
  <c r="U10" i="23"/>
  <c r="V9" i="23"/>
  <c r="U9" i="23"/>
  <c r="V8" i="23"/>
  <c r="U8" i="23"/>
  <c r="V7" i="23"/>
  <c r="U7" i="23"/>
  <c r="V6" i="23"/>
  <c r="U6" i="23"/>
  <c r="V32" i="22"/>
  <c r="V29" i="22"/>
  <c r="U29" i="22"/>
  <c r="V28" i="22"/>
  <c r="U28" i="22"/>
  <c r="V27" i="22"/>
  <c r="U27" i="22"/>
  <c r="V26" i="22"/>
  <c r="U26" i="22"/>
  <c r="V25" i="22"/>
  <c r="U25" i="22"/>
  <c r="V24" i="22"/>
  <c r="U24" i="22"/>
  <c r="V23" i="22"/>
  <c r="U23" i="22"/>
  <c r="V22" i="22"/>
  <c r="U22" i="22"/>
  <c r="V21" i="22"/>
  <c r="U21" i="22"/>
  <c r="V20" i="22"/>
  <c r="U20" i="22"/>
  <c r="V19" i="22"/>
  <c r="U19" i="22"/>
  <c r="V18" i="22"/>
  <c r="U18" i="22"/>
  <c r="V17" i="22"/>
  <c r="U17" i="22"/>
  <c r="V16" i="22"/>
  <c r="U16" i="22"/>
  <c r="V15" i="22"/>
  <c r="U15" i="22"/>
  <c r="V14" i="22"/>
  <c r="U14" i="22"/>
  <c r="V13" i="22"/>
  <c r="U13" i="22"/>
  <c r="V12" i="22"/>
  <c r="U12" i="22"/>
  <c r="V11" i="22"/>
  <c r="U11" i="22"/>
  <c r="V10" i="22"/>
  <c r="U10" i="22"/>
  <c r="V9" i="22"/>
  <c r="U9" i="22"/>
  <c r="V8" i="22"/>
  <c r="U8" i="22"/>
  <c r="V7" i="22"/>
  <c r="U7" i="22"/>
  <c r="V6" i="22"/>
  <c r="U6" i="22"/>
  <c r="U34" i="22" s="1"/>
  <c r="V28" i="21"/>
  <c r="V26" i="21"/>
  <c r="V25" i="2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9" i="21"/>
  <c r="V8" i="21"/>
  <c r="V7" i="21"/>
  <c r="V6" i="21"/>
  <c r="V27" i="20"/>
  <c r="V24" i="20"/>
  <c r="V23" i="20"/>
  <c r="V22" i="20"/>
  <c r="V21" i="20"/>
  <c r="V20" i="20"/>
  <c r="V19" i="20"/>
  <c r="V18" i="20"/>
  <c r="V17" i="20"/>
  <c r="V16" i="20"/>
  <c r="V12" i="20"/>
  <c r="V11" i="20"/>
  <c r="V10" i="20"/>
  <c r="V9" i="20"/>
  <c r="V8" i="20"/>
  <c r="V7" i="20"/>
  <c r="V6" i="20"/>
  <c r="V29" i="20" l="1"/>
  <c r="V34" i="22"/>
  <c r="U40" i="23"/>
  <c r="V40" i="23"/>
  <c r="V40" i="24"/>
  <c r="V30" i="21"/>
  <c r="U40" i="24"/>
  <c r="V27" i="19"/>
  <c r="V24" i="19"/>
  <c r="V23" i="19"/>
  <c r="V22" i="19"/>
  <c r="V21" i="19"/>
  <c r="V20" i="19"/>
  <c r="V19" i="19"/>
  <c r="V18" i="19"/>
  <c r="V17" i="19"/>
  <c r="V16" i="19"/>
  <c r="V12" i="19"/>
  <c r="V11" i="19"/>
  <c r="V10" i="19"/>
  <c r="V9" i="19"/>
  <c r="V8" i="19"/>
  <c r="V7" i="19"/>
  <c r="V6" i="19"/>
  <c r="V29" i="19" l="1"/>
  <c r="V27" i="18"/>
  <c r="V24" i="18"/>
  <c r="V23" i="18"/>
  <c r="V22" i="18"/>
  <c r="V21" i="18"/>
  <c r="V20" i="18"/>
  <c r="V19" i="18"/>
  <c r="V18" i="18"/>
  <c r="V17" i="18"/>
  <c r="V16" i="18"/>
  <c r="V12" i="18"/>
  <c r="V11" i="18"/>
  <c r="V10" i="18"/>
  <c r="V9" i="18"/>
  <c r="V8" i="18"/>
  <c r="V7" i="18"/>
  <c r="V6" i="18"/>
  <c r="V27" i="17"/>
  <c r="V24" i="17"/>
  <c r="V23" i="17"/>
  <c r="V22" i="17"/>
  <c r="V21" i="17"/>
  <c r="V20" i="17"/>
  <c r="V19" i="17"/>
  <c r="V18" i="17"/>
  <c r="V17" i="17"/>
  <c r="V16" i="17"/>
  <c r="V12" i="17"/>
  <c r="V11" i="17"/>
  <c r="V10" i="17"/>
  <c r="V9" i="17"/>
  <c r="V8" i="17"/>
  <c r="V7" i="17"/>
  <c r="V6" i="17"/>
  <c r="V27" i="16"/>
  <c r="V26" i="16"/>
  <c r="V24" i="16"/>
  <c r="V23" i="16"/>
  <c r="V22" i="16"/>
  <c r="V21" i="16"/>
  <c r="V20" i="16"/>
  <c r="V19" i="16"/>
  <c r="V18" i="16"/>
  <c r="V17" i="16"/>
  <c r="V16" i="16"/>
  <c r="V12" i="16"/>
  <c r="V11" i="16"/>
  <c r="V10" i="16"/>
  <c r="V9" i="16"/>
  <c r="V8" i="16"/>
  <c r="V7" i="16"/>
  <c r="V6" i="16"/>
  <c r="V28" i="15"/>
  <c r="V26" i="15"/>
  <c r="V24" i="15"/>
  <c r="V23" i="15"/>
  <c r="V22" i="15"/>
  <c r="V21" i="15"/>
  <c r="V20" i="15"/>
  <c r="V19" i="15"/>
  <c r="V18" i="15"/>
  <c r="V17" i="15"/>
  <c r="V16" i="15"/>
  <c r="V12" i="15"/>
  <c r="V11" i="15"/>
  <c r="V10" i="15"/>
  <c r="V9" i="15"/>
  <c r="V8" i="15"/>
  <c r="V7" i="15"/>
  <c r="V6" i="15"/>
  <c r="V28" i="14"/>
  <c r="V25" i="14"/>
  <c r="V24" i="14"/>
  <c r="V23" i="14"/>
  <c r="V22" i="14"/>
  <c r="V21" i="14"/>
  <c r="V20" i="14"/>
  <c r="V19" i="14"/>
  <c r="V18" i="14"/>
  <c r="V17" i="14"/>
  <c r="V16" i="14"/>
  <c r="V12" i="14"/>
  <c r="V11" i="14"/>
  <c r="V10" i="14"/>
  <c r="V9" i="14"/>
  <c r="V8" i="14"/>
  <c r="V7" i="14"/>
  <c r="V6" i="14"/>
  <c r="V29" i="13"/>
  <c r="V26" i="13"/>
  <c r="V25" i="13"/>
  <c r="V24" i="13"/>
  <c r="V23" i="13"/>
  <c r="V22" i="13"/>
  <c r="V21" i="13"/>
  <c r="V20" i="13"/>
  <c r="V19" i="13"/>
  <c r="V18" i="13"/>
  <c r="V17" i="13"/>
  <c r="V16" i="13"/>
  <c r="V12" i="13"/>
  <c r="V11" i="13"/>
  <c r="V10" i="13"/>
  <c r="V9" i="13"/>
  <c r="V8" i="13"/>
  <c r="V7" i="13"/>
  <c r="V6" i="13"/>
  <c r="V28" i="12"/>
  <c r="V25" i="12"/>
  <c r="V24" i="12"/>
  <c r="V23" i="12"/>
  <c r="V22" i="12"/>
  <c r="V21" i="12"/>
  <c r="V20" i="12"/>
  <c r="V19" i="12"/>
  <c r="V18" i="12"/>
  <c r="V17" i="12"/>
  <c r="V16" i="12"/>
  <c r="V12" i="12"/>
  <c r="V11" i="12"/>
  <c r="V10" i="12"/>
  <c r="V9" i="12"/>
  <c r="V8" i="12"/>
  <c r="V7" i="12"/>
  <c r="V6" i="12"/>
  <c r="V28" i="11"/>
  <c r="V25" i="11"/>
  <c r="V24" i="11"/>
  <c r="V23" i="11"/>
  <c r="V22" i="11"/>
  <c r="V21" i="11"/>
  <c r="V20" i="11"/>
  <c r="V19" i="11"/>
  <c r="V18" i="11"/>
  <c r="V17" i="11"/>
  <c r="V16" i="11"/>
  <c r="V12" i="11"/>
  <c r="V11" i="11"/>
  <c r="V10" i="11"/>
  <c r="V9" i="11"/>
  <c r="V8" i="11"/>
  <c r="V7" i="11"/>
  <c r="V6" i="11"/>
  <c r="V30" i="11" s="1"/>
  <c r="V29" i="10"/>
  <c r="V28" i="10"/>
  <c r="V26" i="10"/>
  <c r="V25" i="10"/>
  <c r="V24" i="10"/>
  <c r="V23" i="10"/>
  <c r="V22" i="10"/>
  <c r="V21" i="10"/>
  <c r="V20" i="10"/>
  <c r="V19" i="10"/>
  <c r="V18" i="10"/>
  <c r="V17" i="10"/>
  <c r="V16" i="10"/>
  <c r="V12" i="10"/>
  <c r="V11" i="10"/>
  <c r="V10" i="10"/>
  <c r="V9" i="10"/>
  <c r="V8" i="10"/>
  <c r="V7" i="10"/>
  <c r="V6" i="10"/>
  <c r="V31" i="10" s="1"/>
  <c r="V29" i="9"/>
  <c r="V26" i="9"/>
  <c r="V25" i="9"/>
  <c r="U25" i="9"/>
  <c r="V24" i="9"/>
  <c r="U24" i="9"/>
  <c r="V23" i="9"/>
  <c r="U23" i="9"/>
  <c r="V22" i="9"/>
  <c r="U22" i="9"/>
  <c r="V21" i="9"/>
  <c r="U21" i="9"/>
  <c r="V20" i="9"/>
  <c r="U20" i="9"/>
  <c r="V19" i="9"/>
  <c r="U19" i="9"/>
  <c r="V18" i="9"/>
  <c r="U18" i="9"/>
  <c r="V17" i="9"/>
  <c r="U17" i="9"/>
  <c r="V16" i="9"/>
  <c r="U16" i="9"/>
  <c r="V15" i="9"/>
  <c r="V14" i="9"/>
  <c r="V13" i="9"/>
  <c r="V12" i="9"/>
  <c r="V11" i="9"/>
  <c r="V10" i="9"/>
  <c r="V9" i="9"/>
  <c r="V8" i="9"/>
  <c r="V7" i="9"/>
  <c r="V6" i="9"/>
  <c r="V31" i="9" s="1"/>
  <c r="V29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7" i="8"/>
  <c r="U17" i="8"/>
  <c r="V16" i="8"/>
  <c r="U16" i="8"/>
  <c r="U31" i="8" s="1"/>
  <c r="V15" i="8"/>
  <c r="V14" i="8"/>
  <c r="V13" i="8"/>
  <c r="V12" i="8"/>
  <c r="V11" i="8"/>
  <c r="V10" i="8"/>
  <c r="V9" i="8"/>
  <c r="V8" i="8"/>
  <c r="V7" i="8"/>
  <c r="V6" i="8"/>
  <c r="N31" i="7"/>
  <c r="L31" i="7"/>
  <c r="K31" i="7"/>
  <c r="I31" i="7"/>
  <c r="H31" i="7"/>
  <c r="F31" i="7"/>
  <c r="E31" i="7"/>
  <c r="C31" i="7"/>
  <c r="V29" i="7"/>
  <c r="V26" i="7"/>
  <c r="U26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V14" i="7"/>
  <c r="V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V31" i="7" s="1"/>
  <c r="U6" i="7"/>
  <c r="V29" i="6"/>
  <c r="V26" i="6"/>
  <c r="U26" i="6"/>
  <c r="V25" i="6"/>
  <c r="U25" i="6"/>
  <c r="V24" i="6"/>
  <c r="U24" i="6"/>
  <c r="V23" i="6"/>
  <c r="U23" i="6"/>
  <c r="V22" i="6"/>
  <c r="U22" i="6"/>
  <c r="V21" i="6"/>
  <c r="U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29" i="4"/>
  <c r="V26" i="4"/>
  <c r="U26" i="4"/>
  <c r="V25" i="4"/>
  <c r="U25" i="4"/>
  <c r="V24" i="4"/>
  <c r="U24" i="4"/>
  <c r="V23" i="4"/>
  <c r="U23" i="4"/>
  <c r="V22" i="4"/>
  <c r="U22" i="4"/>
  <c r="V21" i="4"/>
  <c r="U21" i="4"/>
  <c r="V19" i="4"/>
  <c r="U19" i="4"/>
  <c r="V18" i="4"/>
  <c r="U18" i="4"/>
  <c r="V17" i="4"/>
  <c r="U17" i="4"/>
  <c r="V16" i="4"/>
  <c r="U16" i="4"/>
  <c r="V12" i="4"/>
  <c r="V11" i="4"/>
  <c r="V10" i="4"/>
  <c r="V9" i="4"/>
  <c r="V8" i="4"/>
  <c r="V7" i="4"/>
  <c r="V6" i="4"/>
  <c r="V31" i="13" l="1"/>
  <c r="V30" i="15"/>
  <c r="V29" i="17"/>
  <c r="U31" i="4"/>
  <c r="U31" i="6"/>
  <c r="U31" i="9"/>
  <c r="V30" i="12"/>
  <c r="V29" i="18"/>
  <c r="V31" i="4"/>
  <c r="V31" i="6"/>
  <c r="U31" i="7"/>
  <c r="V31" i="8"/>
  <c r="V30" i="14"/>
  <c r="V29" i="16"/>
  <c r="V29" i="3"/>
  <c r="V26" i="3"/>
  <c r="U26" i="3"/>
  <c r="V25" i="3"/>
  <c r="U25" i="3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30" i="3"/>
  <c r="U30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7" i="3"/>
  <c r="U7" i="3"/>
  <c r="V6" i="3"/>
  <c r="U6" i="3"/>
  <c r="U31" i="3" s="1"/>
  <c r="V31" i="3" l="1"/>
  <c r="V28" i="2"/>
  <c r="V27" i="2"/>
  <c r="V26" i="2"/>
  <c r="U26" i="2"/>
  <c r="V24" i="2"/>
  <c r="U24" i="2"/>
  <c r="V23" i="2"/>
  <c r="U23" i="2"/>
  <c r="V22" i="2"/>
  <c r="U22" i="2"/>
  <c r="V21" i="2"/>
  <c r="U21" i="2"/>
  <c r="V20" i="2"/>
  <c r="U20" i="2"/>
  <c r="U30" i="2" s="1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0" i="2" l="1"/>
</calcChain>
</file>

<file path=xl/sharedStrings.xml><?xml version="1.0" encoding="utf-8"?>
<sst xmlns="http://schemas.openxmlformats.org/spreadsheetml/2006/main" count="3617" uniqueCount="328">
  <si>
    <t>Előadóművészet          (klasszikus)</t>
  </si>
  <si>
    <t>Előadóművészet      Egyházzene</t>
  </si>
  <si>
    <t>Zongora</t>
  </si>
  <si>
    <t>Egyházzene-orgona</t>
  </si>
  <si>
    <t>Orgona</t>
  </si>
  <si>
    <t>egyházzene-kórusvezetés</t>
  </si>
  <si>
    <t>Hegedű</t>
  </si>
  <si>
    <t>Mélyhegedű</t>
  </si>
  <si>
    <t>Gordonka</t>
  </si>
  <si>
    <t>Gordon</t>
  </si>
  <si>
    <t>Gitár</t>
  </si>
  <si>
    <t>Furulya</t>
  </si>
  <si>
    <t>Fuvola</t>
  </si>
  <si>
    <t>Oboa</t>
  </si>
  <si>
    <t>Klarinét</t>
  </si>
  <si>
    <t>Szaxofon</t>
  </si>
  <si>
    <t>Fagott</t>
  </si>
  <si>
    <t>Kürt</t>
  </si>
  <si>
    <t>Trombita</t>
  </si>
  <si>
    <t>Harsona</t>
  </si>
  <si>
    <t>Tuba</t>
  </si>
  <si>
    <t>Ütőhangszerek</t>
  </si>
  <si>
    <t>Ének</t>
  </si>
  <si>
    <t>Zenekar és kórusvezetés</t>
  </si>
  <si>
    <t>Tantárgyak</t>
  </si>
  <si>
    <t>1.</t>
  </si>
  <si>
    <t>2.</t>
  </si>
  <si>
    <t>3.</t>
  </si>
  <si>
    <t>4.</t>
  </si>
  <si>
    <t>5.</t>
  </si>
  <si>
    <t>6.</t>
  </si>
  <si>
    <t>Ó</t>
  </si>
  <si>
    <t>Kr</t>
  </si>
  <si>
    <t>K</t>
  </si>
  <si>
    <t>Ált. és magyar zenetörténet szigorlat</t>
  </si>
  <si>
    <t>Sz</t>
  </si>
  <si>
    <t>Népzene</t>
  </si>
  <si>
    <t xml:space="preserve">Gy </t>
  </si>
  <si>
    <t>Szolfézs, zeelmélet, műelemzés szigorlat</t>
  </si>
  <si>
    <t>Filozófiatörténet</t>
  </si>
  <si>
    <t xml:space="preserve">K </t>
  </si>
  <si>
    <t xml:space="preserve">(Zenei) akusztika </t>
  </si>
  <si>
    <t>Művészettörténet</t>
  </si>
  <si>
    <t>Gy</t>
  </si>
  <si>
    <t>Transzponálás és partitúrajáték</t>
  </si>
  <si>
    <t>Szabadon választott tárgyak</t>
  </si>
  <si>
    <t>Testnevelés</t>
  </si>
  <si>
    <t xml:space="preserve">Aí </t>
  </si>
  <si>
    <t>Összesen:</t>
  </si>
  <si>
    <t>Kódszám</t>
  </si>
  <si>
    <t>köv.</t>
  </si>
  <si>
    <t>ZEM-A-031BA-035BA</t>
  </si>
  <si>
    <t>ZEM-A-041BA-042BA</t>
  </si>
  <si>
    <t>ZEM-A-099BA</t>
  </si>
  <si>
    <t>ZEM-A-051BA</t>
  </si>
  <si>
    <t>ZEM-A-061BA</t>
  </si>
  <si>
    <t>ZEM-A-071BA</t>
  </si>
  <si>
    <t>ZEM-OR-001BA-006BA</t>
  </si>
  <si>
    <t>ZEM-A-081BA-086BA</t>
  </si>
  <si>
    <t>ZEM-OR-011BA-016BA</t>
  </si>
  <si>
    <t>ZEM-A-091BA-096BA</t>
  </si>
  <si>
    <t>ZEM-OR-031BA-033BA</t>
  </si>
  <si>
    <t>ZEM-OR-041BA-042BA</t>
  </si>
  <si>
    <t>ZEM-OR-051BA-052BA</t>
  </si>
  <si>
    <t>ZEM-OR-061BA-063BA</t>
  </si>
  <si>
    <t>ZEM-A-101BA-102-BA</t>
  </si>
  <si>
    <t>ZEM-D-001BA-002-BA</t>
  </si>
  <si>
    <t>Hangszermetodika és repertoárismeret</t>
  </si>
  <si>
    <t>Repertoárismeret</t>
  </si>
  <si>
    <t xml:space="preserve">Mesterkurzus </t>
  </si>
  <si>
    <t>Kíséret, lapról játék</t>
  </si>
  <si>
    <t>Csembaló játék</t>
  </si>
  <si>
    <t>Zongora hangszerkarbantartás</t>
  </si>
  <si>
    <t>ZEM-ZG-001BA-006BA</t>
  </si>
  <si>
    <t>ZEM-ZG-011BA-016BA</t>
  </si>
  <si>
    <t>ZEM-ZG-021BA-023BA</t>
  </si>
  <si>
    <t>ZEM-ZG-031BA-033BA</t>
  </si>
  <si>
    <t>ZEM-ZG-041BA-044BA</t>
  </si>
  <si>
    <t>ZEM-ZG-051BA</t>
  </si>
  <si>
    <t>ZEM-ZG-061BA</t>
  </si>
  <si>
    <t>Mesterkurzus (tömb.)</t>
  </si>
  <si>
    <t>ZEM-UT-001BA-006BA</t>
  </si>
  <si>
    <t>ZEM-UT-011BA-014BA</t>
  </si>
  <si>
    <t>ZEM-OR-021BA-022BA</t>
  </si>
  <si>
    <t>ZEM-A-201BA-206BA</t>
  </si>
  <si>
    <t>ZEM-A-301BA-304BA</t>
  </si>
  <si>
    <t>ZEM-A-401BA-405BA</t>
  </si>
  <si>
    <t>ZEM-A-501BA-504BA</t>
  </si>
  <si>
    <t>Ko</t>
  </si>
  <si>
    <t>ZEM-KU-001BA-006BA</t>
  </si>
  <si>
    <t>ZEM-KU-011BA-014BA</t>
  </si>
  <si>
    <t>ZEM-TR-001BA-006BA</t>
  </si>
  <si>
    <t>ZEM-TR-011BA-014BA</t>
  </si>
  <si>
    <t>ZEM-HA-001BA-006BA</t>
  </si>
  <si>
    <t>ZEM-HA-011BA-014BA</t>
  </si>
  <si>
    <t>ZEM-A-501BA-506BA</t>
  </si>
  <si>
    <t>ZEM-A-401BA-406BA</t>
  </si>
  <si>
    <t>Z1MESK01</t>
  </si>
  <si>
    <t>ZEM-TU-011BA-014BA</t>
  </si>
  <si>
    <t>ZEM-TU-001BA-006BA</t>
  </si>
  <si>
    <t>ZEM-TU-021BA-022BA</t>
  </si>
  <si>
    <t>ZEM-HA-021BA-022BA</t>
  </si>
  <si>
    <t>ZEM-TR-021BA-022BA</t>
  </si>
  <si>
    <t>ZEM-UT-021BA-022BA</t>
  </si>
  <si>
    <t>ZEM-KU-021BA-022BA</t>
  </si>
  <si>
    <t>ZEM-GI-001BA-006BA</t>
  </si>
  <si>
    <t>ZEM-A-201BA-202BA</t>
  </si>
  <si>
    <t>ZEM-GI-021BA-022BA</t>
  </si>
  <si>
    <t>ZEM-GI-011BA-014BA</t>
  </si>
  <si>
    <t>ZEM-GI-301BA-306BA</t>
  </si>
  <si>
    <t>ZEM-GI-041BA-042-BA</t>
  </si>
  <si>
    <t>ZEM-GI-051BA-052-BA</t>
  </si>
  <si>
    <t>ZEM-GK-001BA-006BA</t>
  </si>
  <si>
    <t>ZEM-GK-011BA-014BA</t>
  </si>
  <si>
    <t>ZEM-GK-021BA-026BA</t>
  </si>
  <si>
    <t>ZEM-A-301BA-306BA</t>
  </si>
  <si>
    <t>ZEM-A-601BA-602BA</t>
  </si>
  <si>
    <t>ZEM-GO-001BA-006BA</t>
  </si>
  <si>
    <t>ZEM-GO-011BA-014BA</t>
  </si>
  <si>
    <t>ZEM-GO-021BA-026BA</t>
  </si>
  <si>
    <t>ZEM-A-701BA-706BA</t>
  </si>
  <si>
    <t>ZEM-A-111BA-112-BA</t>
  </si>
  <si>
    <t>ZEM-HE-001BA-006BA</t>
  </si>
  <si>
    <t>ZEM-HE-011BA-014BA</t>
  </si>
  <si>
    <t>ZEM-HE-021BA-026BA</t>
  </si>
  <si>
    <t>ZEM-HE-031BA-032BA</t>
  </si>
  <si>
    <t>ZEM-MH-001BA-006BA</t>
  </si>
  <si>
    <t>ZEM-MH-011BA-014BA</t>
  </si>
  <si>
    <t>ZEM-MH-021BA-026BA</t>
  </si>
  <si>
    <t>ZEM-FU-001BA-006BA</t>
  </si>
  <si>
    <t>ZEM-FU-011BA-014BA</t>
  </si>
  <si>
    <t>ZEM-FU-021BA-022BA</t>
  </si>
  <si>
    <t>ZEM-FU-031BA-0347BA</t>
  </si>
  <si>
    <t>ZEM-FV-001BA-006BA</t>
  </si>
  <si>
    <t>ZEM-FV-011BA-014BA</t>
  </si>
  <si>
    <t>ZEM-FV-021BA-022BA</t>
  </si>
  <si>
    <t>ZEM-OB-001BA-006BA</t>
  </si>
  <si>
    <t>ZEM-OB-011BA-014BA</t>
  </si>
  <si>
    <t>ZEM-OB-021BA-022BA</t>
  </si>
  <si>
    <t>ZEM-KL-001BA-006BA</t>
  </si>
  <si>
    <t>ZEM-KL-011BA-014BA</t>
  </si>
  <si>
    <t>ZEM-KL-021BA-022BA</t>
  </si>
  <si>
    <t>ZEM-FG-001BA-006BA</t>
  </si>
  <si>
    <t>ZEM-FG-011BA-014BA</t>
  </si>
  <si>
    <t>ZEM-FG-021BA-022BA</t>
  </si>
  <si>
    <t>ZEM-SX-001BA-006BA</t>
  </si>
  <si>
    <t>ZEM-SX-011BA-014BA</t>
  </si>
  <si>
    <t>ZEM-SX-021BA-022BA</t>
  </si>
  <si>
    <t>Metodika és repertoárismeret</t>
  </si>
  <si>
    <t>Korrepetíció</t>
  </si>
  <si>
    <t>ZEM-EN-001BA-006BA</t>
  </si>
  <si>
    <t>ZEM-EN-021BA-022BA</t>
  </si>
  <si>
    <t>ZEM-EN-031BA-036BA</t>
  </si>
  <si>
    <t>ZEM-EN-041BA-046BA</t>
  </si>
  <si>
    <t>ZEM-EN-051BA-054BA</t>
  </si>
  <si>
    <t>ZEM-EN-061BA-062BA</t>
  </si>
  <si>
    <t>ZEM-EN-071BA-072BA</t>
  </si>
  <si>
    <t>Szolfézs, zeneelmélet szigorlat</t>
  </si>
  <si>
    <t xml:space="preserve">aí </t>
  </si>
  <si>
    <t>ZEM-KV-001BA-006BA</t>
  </si>
  <si>
    <t>ZEM-KV-011BA-016BA</t>
  </si>
  <si>
    <t>ZEM-KV-009BA</t>
  </si>
  <si>
    <t>ZEM-KV-021BA-024BA</t>
  </si>
  <si>
    <t>ZEM-KV-031BA-036BA</t>
  </si>
  <si>
    <t>ZEM-KV-041BA-046BA</t>
  </si>
  <si>
    <t>ZEM-KV-051BA-056BA</t>
  </si>
  <si>
    <t>Liturgika</t>
  </si>
  <si>
    <t>Vallástörténet és bibliaismeret</t>
  </si>
  <si>
    <t>Gregorián, egyházzeneirodalom szigorlat</t>
  </si>
  <si>
    <t>ZEM-SZ-MHT01</t>
  </si>
  <si>
    <t>ZEM-SZ-131BA-132BA</t>
  </si>
  <si>
    <t>ZEM-EO-001BA-006BA</t>
  </si>
  <si>
    <t>ZEM-EO-021BA-022BA</t>
  </si>
  <si>
    <t>ZEM-EO-011BA-014BA</t>
  </si>
  <si>
    <t>ZEM-SZ-031BA-036BA</t>
  </si>
  <si>
    <t>ZEM-SZ-001BA-002BA</t>
  </si>
  <si>
    <t>ZEM-SZ-021BA-026BA</t>
  </si>
  <si>
    <t>ZEM-SZ-011BA-016BA</t>
  </si>
  <si>
    <t>ZEM-SZ-031BA-034BA</t>
  </si>
  <si>
    <t>ZEM-SZ-041BA-042BA</t>
  </si>
  <si>
    <t>ZEM-SZ-051BA-052BA</t>
  </si>
  <si>
    <t>ZEM-EO-009BA</t>
  </si>
  <si>
    <t>ZEM-EK-001BA-006BA</t>
  </si>
  <si>
    <t>ZEM-SZ-061BA-066BA</t>
  </si>
  <si>
    <t>ZEM-KV-061BA-062BA</t>
  </si>
  <si>
    <t>ZEM-EK-009BA</t>
  </si>
  <si>
    <t>ZEM-SZ-071BA-074BA</t>
  </si>
  <si>
    <t>ZEM-SZ-091BA</t>
  </si>
  <si>
    <t>ZEM-SZ-081BA-082BA</t>
  </si>
  <si>
    <t>ZEM-SZ-100BA</t>
  </si>
  <si>
    <t>ZEM-SZ-111BA-116BA</t>
  </si>
  <si>
    <t>ZEM-SZ-121BA-1222BA</t>
  </si>
  <si>
    <t>ZEM-SZ-141BA-144BA</t>
  </si>
  <si>
    <t>ZEM-SZ-151BA-154BA</t>
  </si>
  <si>
    <t>ZEM-EK-011BA-014BA</t>
  </si>
  <si>
    <t>ZEM-KV-071BA-074BA</t>
  </si>
  <si>
    <t>ZEM-KV-081BA-082BA</t>
  </si>
  <si>
    <t xml:space="preserve">Főtárgy szeminárium </t>
  </si>
  <si>
    <t>Kamarazene</t>
  </si>
  <si>
    <t xml:space="preserve">Énekkar </t>
  </si>
  <si>
    <t>Énekkar</t>
  </si>
  <si>
    <t>Continuo-játék</t>
  </si>
  <si>
    <t>ZTES01-06</t>
  </si>
  <si>
    <t>ZEM-A-001BA-006BA</t>
  </si>
  <si>
    <t>ZEM-A-009BA</t>
  </si>
  <si>
    <t>ZEM-A-011BA-012BA</t>
  </si>
  <si>
    <t>ZEM-A-021BA-025BA</t>
  </si>
  <si>
    <t>ZEM-EN-011BA-012BA</t>
  </si>
  <si>
    <t>ZEM-EN-201BA-206BA</t>
  </si>
  <si>
    <t>ZEM-A-121BA-122-BA</t>
  </si>
  <si>
    <t>Megjegyzések:</t>
  </si>
  <si>
    <t xml:space="preserve">*A Szakmai idegennyelv tárgyat csa azok a hallgatók veheti fel akik az adott nyelvből  B2-es nyelvvizsgával rendelkeznek. </t>
  </si>
  <si>
    <t xml:space="preserve">     Az a hallgató aki nem rendelkezik B2-es szintű nyelvvizsgával az adott nyelvből csak az Idegennylev tárgyat veheti fel. </t>
  </si>
  <si>
    <t xml:space="preserve">** A szabadon választható tantárgyakat az itt megjelöltektől eltérően, a szabadon választható tantárgyakhoz rendelt össz-kreditértéken belül, </t>
  </si>
  <si>
    <t xml:space="preserve">      a hallgató által választott tetszőleges félév- és kreditfelosztásban veheti fel.</t>
  </si>
  <si>
    <t xml:space="preserve">     A szabadon választható tantárgyak kreditértéke és óraszáma, az aktuális félévi meghirdetésektől függ. </t>
  </si>
  <si>
    <t xml:space="preserve">Ált. és magyar zenetörténet </t>
  </si>
  <si>
    <t xml:space="preserve">Népzene </t>
  </si>
  <si>
    <t>Szolfézs</t>
  </si>
  <si>
    <t>Zeneelmélet</t>
  </si>
  <si>
    <t xml:space="preserve">Műelemzés, analízis </t>
  </si>
  <si>
    <t xml:space="preserve">Zongora főtárgy </t>
  </si>
  <si>
    <t>Szabadon választott tárgyak**</t>
  </si>
  <si>
    <t>Szakmai idegen nyelv*</t>
  </si>
  <si>
    <t>Idegen nyelv *</t>
  </si>
  <si>
    <t xml:space="preserve">     </t>
  </si>
  <si>
    <t xml:space="preserve">  Az egymásra épülő tantárgyak egymást követő félévei csak a félévek sorrendjében vehetők fel és végezhetők el.</t>
  </si>
  <si>
    <t>ELŐADÓ-MŰVÉSZET ALAPKÉPZÉSI SZAK - KLASSZIKUS ZONGORA SZAKIRÁNY</t>
  </si>
  <si>
    <t>Ajánlott tanterv</t>
  </si>
  <si>
    <t>Hatályos: 2017. szeptember 1-től</t>
  </si>
  <si>
    <t>ELŐADÓ-MŰVÉSZET ALAPKÉPZÉSI SZAK - KLASSZIKUS ORGONA SZAKIRÁNY</t>
  </si>
  <si>
    <t>Szakmai idegen nyelv *</t>
  </si>
  <si>
    <t xml:space="preserve">Orgonaismeret </t>
  </si>
  <si>
    <t xml:space="preserve">Orgona főtárgy </t>
  </si>
  <si>
    <t xml:space="preserve">Zeneelmélet </t>
  </si>
  <si>
    <t xml:space="preserve">Szolfézs </t>
  </si>
  <si>
    <t>ELŐADÓ-MŰVÉSZET ALAPKÉPZÉSI SZAK - KLASSZIKUS ÜTŐHANGSZEREK SZAKIRÁNY</t>
  </si>
  <si>
    <t>Ütőhangszer főtárgy</t>
  </si>
  <si>
    <t>Ált. és magyar zenetörténet</t>
  </si>
  <si>
    <t>Műelemzés, analízis</t>
  </si>
  <si>
    <t>Hangszermetodika és zenekari repertoárismeret</t>
  </si>
  <si>
    <t xml:space="preserve">Korrepetíció </t>
  </si>
  <si>
    <t xml:space="preserve">Zenekar </t>
  </si>
  <si>
    <t>Fúvószenekar</t>
  </si>
  <si>
    <t>Rézfúvós együttes</t>
  </si>
  <si>
    <t>Zongora kötelező</t>
  </si>
  <si>
    <t>Felkészülés a diplomahangversenyre</t>
  </si>
  <si>
    <t>Felkészülés a diplomahangversenyre (liturgikus gyak. + záróliturgia)</t>
  </si>
  <si>
    <t>Felkészülés a diplomahangversenyre (liturgikus gyak. + zárótliturgia)</t>
  </si>
  <si>
    <t xml:space="preserve">Kürt főtárgy </t>
  </si>
  <si>
    <t xml:space="preserve">Kamarazene </t>
  </si>
  <si>
    <t xml:space="preserve">Fúvószenekar </t>
  </si>
  <si>
    <t xml:space="preserve">Rézfúvós együttes </t>
  </si>
  <si>
    <t xml:space="preserve">Hangszermetodika és repertoárismeret </t>
  </si>
  <si>
    <t xml:space="preserve">Zongora kötelező </t>
  </si>
  <si>
    <t xml:space="preserve">Hangszermetodika és zenekari repertoárismeret </t>
  </si>
  <si>
    <t xml:space="preserve">Trombita főtárgy </t>
  </si>
  <si>
    <t xml:space="preserve">Harsona főtárgy </t>
  </si>
  <si>
    <t xml:space="preserve">Tuba főtárgy </t>
  </si>
  <si>
    <t xml:space="preserve">Gitár főtárgy </t>
  </si>
  <si>
    <t xml:space="preserve">Zenekar (Gitárzenekar) </t>
  </si>
  <si>
    <t xml:space="preserve">Consort játék </t>
  </si>
  <si>
    <t xml:space="preserve">Tabulatúra </t>
  </si>
  <si>
    <t xml:space="preserve">Continuo játék </t>
  </si>
  <si>
    <t xml:space="preserve">Vonósegyüttes  </t>
  </si>
  <si>
    <t xml:space="preserve">Zenekari repertoárismeret </t>
  </si>
  <si>
    <t xml:space="preserve">Kamarazene (opcionálisan vonósnégyes) </t>
  </si>
  <si>
    <t xml:space="preserve">Gordonka főtárgy </t>
  </si>
  <si>
    <t xml:space="preserve">Gordon főtárgy </t>
  </si>
  <si>
    <t xml:space="preserve">Mélyhegedű kötelező </t>
  </si>
  <si>
    <t xml:space="preserve">Hegedű főtárgy </t>
  </si>
  <si>
    <t xml:space="preserve">Mélyhegedű főtárgy </t>
  </si>
  <si>
    <t xml:space="preserve">Díszítéstan </t>
  </si>
  <si>
    <t xml:space="preserve">Furulya főtárgy </t>
  </si>
  <si>
    <t xml:space="preserve">Fuvola főtárgy </t>
  </si>
  <si>
    <t xml:space="preserve">Oboa főtárgy </t>
  </si>
  <si>
    <t xml:space="preserve">Klarinét főtárgy </t>
  </si>
  <si>
    <t xml:space="preserve">Fagott főtárgy </t>
  </si>
  <si>
    <t xml:space="preserve">Szaxofon főtárgy </t>
  </si>
  <si>
    <t xml:space="preserve">Zenekar (Szaxofonegyüttes)  </t>
  </si>
  <si>
    <t xml:space="preserve">Idegen nyelvű előadói gyakorlat </t>
  </si>
  <si>
    <t xml:space="preserve">Színpadi beszéd és játék </t>
  </si>
  <si>
    <t xml:space="preserve">Német zenei szaknyelv </t>
  </si>
  <si>
    <t xml:space="preserve">Olasz zenei szaknyelv </t>
  </si>
  <si>
    <t xml:space="preserve">Magánének főtárgy </t>
  </si>
  <si>
    <t xml:space="preserve">Szinpadi  szerepgyakorlat </t>
  </si>
  <si>
    <t xml:space="preserve">Kamaraének </t>
  </si>
  <si>
    <t xml:space="preserve">Műismeret, hangverseny-tapasztalat </t>
  </si>
  <si>
    <t xml:space="preserve">Zongora </t>
  </si>
  <si>
    <t xml:space="preserve">Hangképzés </t>
  </si>
  <si>
    <t xml:space="preserve">Vezénylési gyakorlat </t>
  </si>
  <si>
    <t xml:space="preserve">Karvezetés </t>
  </si>
  <si>
    <t xml:space="preserve">Transzponálás-partitúra olvasás </t>
  </si>
  <si>
    <t xml:space="preserve">Continuo-játék </t>
  </si>
  <si>
    <t xml:space="preserve">Hangszerismeret, hangszerelés </t>
  </si>
  <si>
    <t xml:space="preserve">Zeneszerzés </t>
  </si>
  <si>
    <t xml:space="preserve">Zenekar hospitálás </t>
  </si>
  <si>
    <t xml:space="preserve">Repertoárismeret </t>
  </si>
  <si>
    <t xml:space="preserve">Stílusismeret, műelemzés </t>
  </si>
  <si>
    <t xml:space="preserve">Népének </t>
  </si>
  <si>
    <t xml:space="preserve">Transzponálás-partitíúra olvasás </t>
  </si>
  <si>
    <t xml:space="preserve">Beszéd és recitációs gyakorlat </t>
  </si>
  <si>
    <t xml:space="preserve">Egyházzene irodalom, repertoárismeret </t>
  </si>
  <si>
    <t xml:space="preserve">Orgona </t>
  </si>
  <si>
    <t xml:space="preserve">Gregorián </t>
  </si>
  <si>
    <t xml:space="preserve">Latin szakmai nyelv </t>
  </si>
  <si>
    <t xml:space="preserve">Kargyakorlat </t>
  </si>
  <si>
    <t xml:space="preserve">Liturgikus orgonajáték </t>
  </si>
  <si>
    <t xml:space="preserve">     A két kötelezően választható tárgy közül egyet, az előírt kurzusszámban, kötelező teljesíteni.</t>
  </si>
  <si>
    <t>ELŐADÓ-MŰVÉSZET ALAPKÉPZÉSI SZAK - KLASSZIKUS KÜRT SZAKIRÁNY</t>
  </si>
  <si>
    <t>ELŐADÓ-MŰVÉSZET ALAPKÉPZÉSI SZAK - KLASSZIKUS TROMBITA SZAKIRÁNY</t>
  </si>
  <si>
    <t>ELŐADÓ-MŰVÉSZET ALAPKÉPZÉSI SZAK - KLASSZIKUS HARSONA SZAKIRÁNY</t>
  </si>
  <si>
    <t>ELŐADÓ-MŰVÉSZET ALAPKÉPZÉSI SZAK - KLASSZIKUS TUBA SZAKIRÁNY</t>
  </si>
  <si>
    <t>ELŐADÓ-MŰVÉSZET ALAPKÉPZÉSI SZAK - KLASSZIKUS GITÁR SZAKIRÁNY</t>
  </si>
  <si>
    <t>ELŐADÓ-MŰVÉSZET ALAPKÉPZÉSI SZAK - KLASSZIKUS GORDONKA SZAKIRÁNY</t>
  </si>
  <si>
    <t>ELŐADÓ-MŰVÉSZET ALAPKÉPZÉSI SZAK - KLASSZIKUS GORDON SZAKIRÁNY</t>
  </si>
  <si>
    <t>ELŐADÓ-MŰVÉSZET ALAPKÉPZÉSI SZAK - KLASSZIKUS HEGEDŰ SZAKIRÁNY</t>
  </si>
  <si>
    <t>ELŐADÓ-MŰVÉSZET ALAPKÉPZÉSI SZAK - KLASSZIKUS FURULYA SZAKIRÁNY</t>
  </si>
  <si>
    <t>ELŐADÓ-MŰVÉSZET ALAPKÉPZÉSI SZAK - KLASSZIKUS FUVOLA SZAKIRÁNY</t>
  </si>
  <si>
    <t>ELŐADÓ-MŰVÉSZET ALAPKÉPZÉSI SZAK - KLASSZIKUS OBOA SZAKIRÁNY</t>
  </si>
  <si>
    <t>ELŐADÓ-MŰVÉSZET ALAPKÉPZÉSI SZAK - KLASSZIKUS KLARINÉT SZAKIRÁNY</t>
  </si>
  <si>
    <t>ELŐADÓ-MŰVÉSZET ALAPKÉPZÉSI SZAK - KLASSZIKUS FAGOTT SZAKIRÁNY</t>
  </si>
  <si>
    <t>ELŐADÓ-MŰVÉSZET ALAPKÉPZÉSI SZAK - KLASSZIKUS SZAXOFON SZAKIRÁNY</t>
  </si>
  <si>
    <t>ELŐADÓ-MŰVÉSZET ALAPKÉPZÉSI SZAK - KLASSZIKUS ÉNEK SZAKIRÁNY</t>
  </si>
  <si>
    <t>ELŐADÓ-MŰVÉSZET ALAPKÉPZÉSI SZAK - ZENEKAR ÉS KARVEZETÉS SZAKIRÁNY</t>
  </si>
  <si>
    <t>ELŐADÓ-MŰVÉSZET ALAPKÉPZÉSI SZAK - EGYHÁZZENE-ORGONA SZAKIRÁNY</t>
  </si>
  <si>
    <t>ELŐADÓ-MŰVÉSZET ALAPKÉPZÉSI SZAK - EGYHÁZZENE-KÓRUSVEZETÉS SZAKIRÁNY</t>
  </si>
  <si>
    <t>ZEM-EN-081BA-086-BA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</si>
</sst>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 CE"/>
      <charset val="238"/>
    </font>
    <font>
      <b/>
      <sz val="10"/>
      <name val="Arial Black"/>
      <family val="2"/>
      <charset val="238"/>
    </font>
    <font>
      <sz val="8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</cellStyleXfs>
  <cellXfs count="48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2" xfId="1" applyFill="1" applyBorder="1" applyAlignment="1" applyProtection="1">
      <alignment vertical="center"/>
    </xf>
    <xf numFmtId="0" fontId="3" fillId="5" borderId="2" xfId="1" applyFill="1" applyBorder="1" applyAlignment="1" applyProtection="1">
      <alignment vertical="center"/>
    </xf>
    <xf numFmtId="0" fontId="3" fillId="2" borderId="3" xfId="1" applyFill="1" applyBorder="1" applyAlignment="1" applyProtection="1">
      <alignment vertical="center"/>
    </xf>
    <xf numFmtId="0" fontId="3" fillId="5" borderId="4" xfId="1" applyFill="1" applyBorder="1" applyAlignment="1" applyProtection="1">
      <alignment vertical="center"/>
    </xf>
    <xf numFmtId="0" fontId="3" fillId="2" borderId="4" xfId="1" applyFill="1" applyBorder="1" applyAlignment="1" applyProtection="1">
      <alignment vertical="center"/>
    </xf>
    <xf numFmtId="0" fontId="3" fillId="2" borderId="5" xfId="1" applyFill="1" applyBorder="1" applyAlignment="1" applyProtection="1">
      <alignment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9" fillId="6" borderId="9" xfId="0" applyNumberFormat="1" applyFont="1" applyFill="1" applyBorder="1" applyAlignment="1">
      <alignment horizontal="center" vertical="center" wrapText="1"/>
    </xf>
    <xf numFmtId="1" fontId="10" fillId="6" borderId="18" xfId="0" applyNumberFormat="1" applyFont="1" applyFill="1" applyBorder="1" applyAlignment="1">
      <alignment horizontal="right" vertical="center" wrapText="1"/>
    </xf>
    <xf numFmtId="1" fontId="5" fillId="6" borderId="18" xfId="0" applyNumberFormat="1" applyFont="1" applyFill="1" applyBorder="1" applyAlignment="1">
      <alignment horizontal="right" vertical="center" wrapText="1"/>
    </xf>
    <xf numFmtId="1" fontId="9" fillId="6" borderId="20" xfId="0" applyNumberFormat="1" applyFont="1" applyFill="1" applyBorder="1" applyAlignment="1">
      <alignment horizontal="center" vertical="center" wrapText="1"/>
    </xf>
    <xf numFmtId="1" fontId="9" fillId="6" borderId="21" xfId="0" applyNumberFormat="1" applyFont="1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right" vertical="center" wrapText="1"/>
    </xf>
    <xf numFmtId="1" fontId="5" fillId="6" borderId="23" xfId="0" applyNumberFormat="1" applyFont="1" applyFill="1" applyBorder="1" applyAlignment="1">
      <alignment horizontal="right" vertical="center" wrapText="1"/>
    </xf>
    <xf numFmtId="1" fontId="9" fillId="6" borderId="25" xfId="0" applyNumberFormat="1" applyFont="1" applyFill="1" applyBorder="1" applyAlignment="1">
      <alignment horizontal="center" vertical="center" wrapText="1"/>
    </xf>
    <xf numFmtId="1" fontId="9" fillId="6" borderId="26" xfId="0" applyNumberFormat="1" applyFont="1" applyFill="1" applyBorder="1" applyAlignment="1">
      <alignment horizontal="center" vertical="center" wrapText="1"/>
    </xf>
    <xf numFmtId="1" fontId="8" fillId="6" borderId="25" xfId="0" applyNumberFormat="1" applyFont="1" applyFill="1" applyBorder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right" vertical="center" wrapText="1"/>
    </xf>
    <xf numFmtId="1" fontId="5" fillId="6" borderId="22" xfId="0" applyNumberFormat="1" applyFont="1" applyFill="1" applyBorder="1" applyAlignment="1">
      <alignment horizontal="right" vertical="center" wrapText="1"/>
    </xf>
    <xf numFmtId="1" fontId="10" fillId="6" borderId="28" xfId="0" applyNumberFormat="1" applyFont="1" applyFill="1" applyBorder="1" applyAlignment="1">
      <alignment horizontal="right" vertical="center" wrapText="1"/>
    </xf>
    <xf numFmtId="1" fontId="9" fillId="7" borderId="25" xfId="0" applyNumberFormat="1" applyFont="1" applyFill="1" applyBorder="1" applyAlignment="1">
      <alignment horizontal="center" vertical="center" wrapText="1"/>
    </xf>
    <xf numFmtId="1" fontId="9" fillId="7" borderId="26" xfId="0" applyNumberFormat="1" applyFont="1" applyFill="1" applyBorder="1" applyAlignment="1">
      <alignment horizontal="center" vertical="center" wrapText="1"/>
    </xf>
    <xf numFmtId="1" fontId="10" fillId="7" borderId="28" xfId="0" applyNumberFormat="1" applyFont="1" applyFill="1" applyBorder="1" applyAlignment="1">
      <alignment horizontal="right" vertical="center" wrapText="1"/>
    </xf>
    <xf numFmtId="1" fontId="5" fillId="7" borderId="22" xfId="0" applyNumberFormat="1" applyFont="1" applyFill="1" applyBorder="1" applyAlignment="1">
      <alignment horizontal="right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1" fontId="9" fillId="7" borderId="15" xfId="0" applyNumberFormat="1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10" fillId="7" borderId="29" xfId="0" applyNumberFormat="1" applyFont="1" applyFill="1" applyBorder="1" applyAlignment="1">
      <alignment horizontal="right" vertical="center" wrapText="1"/>
    </xf>
    <xf numFmtId="1" fontId="5" fillId="7" borderId="30" xfId="0" applyNumberFormat="1" applyFont="1" applyFill="1" applyBorder="1" applyAlignment="1">
      <alignment horizontal="right" vertical="center" wrapText="1"/>
    </xf>
    <xf numFmtId="1" fontId="9" fillId="8" borderId="20" xfId="2" applyNumberFormat="1" applyFont="1" applyFill="1" applyBorder="1" applyAlignment="1">
      <alignment horizontal="center" vertical="center" wrapText="1"/>
    </xf>
    <xf numFmtId="1" fontId="10" fillId="8" borderId="27" xfId="0" applyNumberFormat="1" applyFont="1" applyFill="1" applyBorder="1" applyAlignment="1">
      <alignment horizontal="right" vertical="center" wrapText="1"/>
    </xf>
    <xf numFmtId="1" fontId="5" fillId="8" borderId="23" xfId="0" applyNumberFormat="1" applyFont="1" applyFill="1" applyBorder="1" applyAlignment="1">
      <alignment horizontal="right" vertical="center"/>
    </xf>
    <xf numFmtId="1" fontId="8" fillId="9" borderId="24" xfId="0" applyNumberFormat="1" applyFont="1" applyFill="1" applyBorder="1" applyAlignment="1">
      <alignment horizontal="center" vertical="center" wrapText="1"/>
    </xf>
    <xf numFmtId="1" fontId="8" fillId="9" borderId="1" xfId="0" applyNumberFormat="1" applyFont="1" applyFill="1" applyBorder="1" applyAlignment="1">
      <alignment horizontal="center" vertical="center" wrapText="1"/>
    </xf>
    <xf numFmtId="1" fontId="9" fillId="9" borderId="25" xfId="0" applyNumberFormat="1" applyFont="1" applyFill="1" applyBorder="1" applyAlignment="1">
      <alignment horizontal="center" vertical="center" wrapText="1"/>
    </xf>
    <xf numFmtId="1" fontId="10" fillId="9" borderId="28" xfId="0" applyNumberFormat="1" applyFont="1" applyFill="1" applyBorder="1" applyAlignment="1">
      <alignment horizontal="right" vertical="center" wrapText="1"/>
    </xf>
    <xf numFmtId="1" fontId="5" fillId="9" borderId="22" xfId="0" applyNumberFormat="1" applyFont="1" applyFill="1" applyBorder="1" applyAlignment="1">
      <alignment horizontal="right" vertical="center"/>
    </xf>
    <xf numFmtId="1" fontId="9" fillId="10" borderId="25" xfId="0" applyNumberFormat="1" applyFont="1" applyFill="1" applyBorder="1" applyAlignment="1">
      <alignment horizontal="center" vertical="center" wrapText="1"/>
    </xf>
    <xf numFmtId="1" fontId="9" fillId="10" borderId="26" xfId="0" applyNumberFormat="1" applyFont="1" applyFill="1" applyBorder="1" applyAlignment="1">
      <alignment horizontal="center" vertical="center" wrapText="1"/>
    </xf>
    <xf numFmtId="1" fontId="10" fillId="10" borderId="31" xfId="0" applyNumberFormat="1" applyFont="1" applyFill="1" applyBorder="1" applyAlignment="1">
      <alignment horizontal="right" vertical="center" wrapText="1"/>
    </xf>
    <xf numFmtId="1" fontId="5" fillId="10" borderId="22" xfId="0" applyNumberFormat="1" applyFont="1" applyFill="1" applyBorder="1" applyAlignment="1">
      <alignment horizontal="right" vertical="center" wrapText="1"/>
    </xf>
    <xf numFmtId="0" fontId="9" fillId="10" borderId="25" xfId="0" applyNumberFormat="1" applyFont="1" applyFill="1" applyBorder="1" applyAlignment="1">
      <alignment horizontal="center" vertical="center" wrapText="1"/>
    </xf>
    <xf numFmtId="1" fontId="7" fillId="10" borderId="24" xfId="0" applyNumberFormat="1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center" vertical="center" wrapText="1"/>
    </xf>
    <xf numFmtId="1" fontId="7" fillId="10" borderId="13" xfId="0" applyNumberFormat="1" applyFont="1" applyFill="1" applyBorder="1" applyAlignment="1">
      <alignment horizontal="center" vertical="center" wrapText="1"/>
    </xf>
    <xf numFmtId="1" fontId="7" fillId="10" borderId="14" xfId="0" applyNumberFormat="1" applyFont="1" applyFill="1" applyBorder="1" applyAlignment="1">
      <alignment horizontal="center" vertical="center" wrapText="1"/>
    </xf>
    <xf numFmtId="1" fontId="10" fillId="4" borderId="24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1" fontId="9" fillId="4" borderId="25" xfId="0" applyNumberFormat="1" applyFont="1" applyFill="1" applyBorder="1" applyAlignment="1">
      <alignment horizontal="center" vertical="center" wrapText="1"/>
    </xf>
    <xf numFmtId="1" fontId="7" fillId="4" borderId="24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10" fillId="4" borderId="33" xfId="0" applyNumberFormat="1" applyFont="1" applyFill="1" applyBorder="1" applyAlignment="1">
      <alignment horizontal="right" vertical="center" wrapText="1"/>
    </xf>
    <xf numFmtId="1" fontId="10" fillId="4" borderId="23" xfId="0" applyNumberFormat="1" applyFont="1" applyFill="1" applyBorder="1" applyAlignment="1">
      <alignment horizontal="right" vertical="center" wrapText="1"/>
    </xf>
    <xf numFmtId="1" fontId="10" fillId="11" borderId="13" xfId="0" applyNumberFormat="1" applyFont="1" applyFill="1" applyBorder="1" applyAlignment="1">
      <alignment horizontal="center" vertical="center" wrapText="1"/>
    </xf>
    <xf numFmtId="1" fontId="10" fillId="11" borderId="14" xfId="0" applyNumberFormat="1" applyFont="1" applyFill="1" applyBorder="1" applyAlignment="1">
      <alignment horizontal="center" vertical="center" wrapText="1"/>
    </xf>
    <xf numFmtId="1" fontId="9" fillId="11" borderId="16" xfId="0" applyNumberFormat="1" applyFont="1" applyFill="1" applyBorder="1" applyAlignment="1">
      <alignment horizontal="center" vertical="center" wrapText="1"/>
    </xf>
    <xf numFmtId="1" fontId="7" fillId="11" borderId="13" xfId="0" applyNumberFormat="1" applyFont="1" applyFill="1" applyBorder="1" applyAlignment="1">
      <alignment horizontal="center" vertical="center" wrapText="1"/>
    </xf>
    <xf numFmtId="1" fontId="7" fillId="11" borderId="14" xfId="0" applyNumberFormat="1" applyFont="1" applyFill="1" applyBorder="1" applyAlignment="1">
      <alignment horizontal="center" vertical="center" wrapText="1"/>
    </xf>
    <xf numFmtId="1" fontId="10" fillId="11" borderId="34" xfId="0" applyNumberFormat="1" applyFont="1" applyFill="1" applyBorder="1" applyAlignment="1">
      <alignment horizontal="right" vertical="center" wrapText="1"/>
    </xf>
    <xf numFmtId="1" fontId="10" fillId="11" borderId="30" xfId="0" applyNumberFormat="1" applyFont="1" applyFill="1" applyBorder="1" applyAlignment="1">
      <alignment horizontal="right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7" fillId="6" borderId="40" xfId="0" applyNumberFormat="1" applyFont="1" applyFill="1" applyBorder="1" applyAlignment="1">
      <alignment vertical="center" wrapText="1"/>
    </xf>
    <xf numFmtId="1" fontId="7" fillId="6" borderId="25" xfId="0" applyNumberFormat="1" applyFont="1" applyFill="1" applyBorder="1" applyAlignment="1">
      <alignment horizontal="right" vertical="center" wrapText="1"/>
    </xf>
    <xf numFmtId="49" fontId="7" fillId="6" borderId="41" xfId="0" applyNumberFormat="1" applyFont="1" applyFill="1" applyBorder="1" applyAlignment="1">
      <alignment vertical="center" wrapText="1"/>
    </xf>
    <xf numFmtId="49" fontId="7" fillId="6" borderId="42" xfId="0" applyNumberFormat="1" applyFont="1" applyFill="1" applyBorder="1" applyAlignment="1">
      <alignment vertical="center" wrapText="1"/>
    </xf>
    <xf numFmtId="49" fontId="7" fillId="7" borderId="42" xfId="0" applyNumberFormat="1" applyFont="1" applyFill="1" applyBorder="1" applyAlignment="1">
      <alignment vertical="center" wrapText="1"/>
    </xf>
    <xf numFmtId="1" fontId="7" fillId="7" borderId="25" xfId="0" applyNumberFormat="1" applyFont="1" applyFill="1" applyBorder="1" applyAlignment="1">
      <alignment horizontal="right" vertical="center" wrapText="1"/>
    </xf>
    <xf numFmtId="49" fontId="7" fillId="8" borderId="41" xfId="0" applyNumberFormat="1" applyFont="1" applyFill="1" applyBorder="1" applyAlignment="1">
      <alignment vertical="center" wrapText="1"/>
    </xf>
    <xf numFmtId="49" fontId="7" fillId="8" borderId="42" xfId="0" applyNumberFormat="1" applyFont="1" applyFill="1" applyBorder="1" applyAlignment="1">
      <alignment vertical="center" wrapText="1"/>
    </xf>
    <xf numFmtId="1" fontId="9" fillId="8" borderId="25" xfId="0" applyNumberFormat="1" applyFont="1" applyFill="1" applyBorder="1" applyAlignment="1">
      <alignment horizontal="center" vertical="center" wrapText="1"/>
    </xf>
    <xf numFmtId="1" fontId="9" fillId="8" borderId="26" xfId="0" applyNumberFormat="1" applyFont="1" applyFill="1" applyBorder="1" applyAlignment="1">
      <alignment horizontal="center" vertical="center" wrapText="1"/>
    </xf>
    <xf numFmtId="1" fontId="5" fillId="8" borderId="22" xfId="0" applyNumberFormat="1" applyFont="1" applyFill="1" applyBorder="1" applyAlignment="1">
      <alignment horizontal="right" vertical="center"/>
    </xf>
    <xf numFmtId="49" fontId="7" fillId="9" borderId="42" xfId="0" applyNumberFormat="1" applyFont="1" applyFill="1" applyBorder="1" applyAlignment="1">
      <alignment vertical="center" wrapText="1"/>
    </xf>
    <xf numFmtId="49" fontId="7" fillId="10" borderId="42" xfId="0" applyNumberFormat="1" applyFont="1" applyFill="1" applyBorder="1" applyAlignment="1">
      <alignment vertical="center" wrapText="1"/>
    </xf>
    <xf numFmtId="1" fontId="10" fillId="10" borderId="43" xfId="0" applyNumberFormat="1" applyFont="1" applyFill="1" applyBorder="1" applyAlignment="1">
      <alignment horizontal="right" vertical="center" wrapText="1"/>
    </xf>
    <xf numFmtId="49" fontId="7" fillId="10" borderId="44" xfId="0" applyNumberFormat="1" applyFont="1" applyFill="1" applyBorder="1" applyAlignment="1">
      <alignment vertical="center" wrapText="1"/>
    </xf>
    <xf numFmtId="1" fontId="7" fillId="10" borderId="45" xfId="0" applyNumberFormat="1" applyFont="1" applyFill="1" applyBorder="1" applyAlignment="1">
      <alignment horizontal="center" vertical="center" wrapText="1"/>
    </xf>
    <xf numFmtId="1" fontId="7" fillId="10" borderId="46" xfId="0" applyNumberFormat="1" applyFont="1" applyFill="1" applyBorder="1" applyAlignment="1">
      <alignment horizontal="center" vertical="center" wrapText="1"/>
    </xf>
    <xf numFmtId="0" fontId="9" fillId="10" borderId="47" xfId="0" applyNumberFormat="1" applyFont="1" applyFill="1" applyBorder="1" applyAlignment="1">
      <alignment horizontal="center" vertical="center" wrapText="1"/>
    </xf>
    <xf numFmtId="49" fontId="7" fillId="10" borderId="32" xfId="0" applyNumberFormat="1" applyFont="1" applyFill="1" applyBorder="1" applyAlignment="1">
      <alignment vertical="center" wrapText="1"/>
    </xf>
    <xf numFmtId="49" fontId="10" fillId="4" borderId="41" xfId="0" applyNumberFormat="1" applyFont="1" applyFill="1" applyBorder="1" applyAlignment="1">
      <alignment vertical="center" wrapText="1"/>
    </xf>
    <xf numFmtId="1" fontId="9" fillId="4" borderId="20" xfId="0" applyNumberFormat="1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right" vertical="center" wrapText="1"/>
    </xf>
    <xf numFmtId="1" fontId="5" fillId="4" borderId="23" xfId="0" applyNumberFormat="1" applyFont="1" applyFill="1" applyBorder="1" applyAlignment="1">
      <alignment horizontal="right" vertical="center" wrapText="1"/>
    </xf>
    <xf numFmtId="49" fontId="10" fillId="11" borderId="32" xfId="0" applyNumberFormat="1" applyFont="1" applyFill="1" applyBorder="1" applyAlignment="1">
      <alignment vertical="center" wrapText="1"/>
    </xf>
    <xf numFmtId="1" fontId="10" fillId="11" borderId="29" xfId="0" applyNumberFormat="1" applyFont="1" applyFill="1" applyBorder="1" applyAlignment="1">
      <alignment horizontal="right" vertical="center" wrapText="1"/>
    </xf>
    <xf numFmtId="1" fontId="5" fillId="11" borderId="30" xfId="0" applyNumberFormat="1" applyFont="1" applyFill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 shrinkToFit="1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right" vertical="center"/>
    </xf>
    <xf numFmtId="49" fontId="7" fillId="7" borderId="32" xfId="0" applyNumberFormat="1" applyFont="1" applyFill="1" applyBorder="1" applyAlignment="1">
      <alignment vertical="center" wrapText="1"/>
    </xf>
    <xf numFmtId="1" fontId="7" fillId="7" borderId="16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justify"/>
    </xf>
    <xf numFmtId="1" fontId="7" fillId="6" borderId="19" xfId="0" applyNumberFormat="1" applyFont="1" applyFill="1" applyBorder="1" applyAlignment="1">
      <alignment horizontal="center" vertical="center" wrapText="1"/>
    </xf>
    <xf numFmtId="1" fontId="7" fillId="6" borderId="24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5" fillId="8" borderId="36" xfId="2" applyNumberFormat="1" applyFont="1" applyFill="1" applyBorder="1" applyAlignment="1">
      <alignment vertical="center"/>
    </xf>
    <xf numFmtId="1" fontId="9" fillId="8" borderId="25" xfId="2" applyNumberFormat="1" applyFont="1" applyFill="1" applyBorder="1" applyAlignment="1">
      <alignment horizontal="center" vertical="center" wrapText="1"/>
    </xf>
    <xf numFmtId="1" fontId="5" fillId="8" borderId="28" xfId="2" applyNumberFormat="1" applyFont="1" applyFill="1" applyBorder="1" applyAlignment="1">
      <alignment vertical="center"/>
    </xf>
    <xf numFmtId="1" fontId="9" fillId="9" borderId="25" xfId="2" applyNumberFormat="1" applyFont="1" applyFill="1" applyBorder="1" applyAlignment="1">
      <alignment horizontal="center" vertical="center" wrapText="1"/>
    </xf>
    <xf numFmtId="1" fontId="10" fillId="9" borderId="22" xfId="2" applyNumberFormat="1" applyFont="1" applyFill="1" applyBorder="1" applyAlignment="1">
      <alignment horizontal="right" vertical="center" wrapText="1"/>
    </xf>
    <xf numFmtId="1" fontId="5" fillId="9" borderId="28" xfId="2" applyNumberFormat="1" applyFont="1" applyFill="1" applyBorder="1" applyAlignment="1">
      <alignment vertical="center"/>
    </xf>
    <xf numFmtId="1" fontId="10" fillId="10" borderId="24" xfId="2" applyNumberFormat="1" applyFont="1" applyFill="1" applyBorder="1" applyAlignment="1">
      <alignment horizontal="center" vertical="center" wrapText="1"/>
    </xf>
    <xf numFmtId="1" fontId="10" fillId="10" borderId="1" xfId="2" applyNumberFormat="1" applyFont="1" applyFill="1" applyBorder="1" applyAlignment="1">
      <alignment horizontal="center" vertical="center" wrapText="1"/>
    </xf>
    <xf numFmtId="1" fontId="9" fillId="10" borderId="25" xfId="2" applyNumberFormat="1" applyFont="1" applyFill="1" applyBorder="1" applyAlignment="1">
      <alignment horizontal="center" vertical="center" wrapText="1"/>
    </xf>
    <xf numFmtId="1" fontId="5" fillId="10" borderId="28" xfId="2" applyNumberFormat="1" applyFont="1" applyFill="1" applyBorder="1" applyAlignment="1">
      <alignment vertical="center"/>
    </xf>
    <xf numFmtId="1" fontId="9" fillId="10" borderId="16" xfId="2" applyNumberFormat="1" applyFont="1" applyFill="1" applyBorder="1" applyAlignment="1">
      <alignment horizontal="center" vertical="center" wrapText="1"/>
    </xf>
    <xf numFmtId="49" fontId="10" fillId="4" borderId="41" xfId="2" applyNumberFormat="1" applyFont="1" applyFill="1" applyBorder="1" applyAlignment="1">
      <alignment vertical="center" wrapText="1"/>
    </xf>
    <xf numFmtId="1" fontId="10" fillId="4" borderId="19" xfId="2" applyNumberFormat="1" applyFont="1" applyFill="1" applyBorder="1" applyAlignment="1">
      <alignment horizontal="center" vertical="center" wrapText="1"/>
    </xf>
    <xf numFmtId="1" fontId="10" fillId="4" borderId="5" xfId="2" applyNumberFormat="1" applyFont="1" applyFill="1" applyBorder="1" applyAlignment="1">
      <alignment horizontal="center" vertical="center" wrapText="1"/>
    </xf>
    <xf numFmtId="1" fontId="9" fillId="4" borderId="20" xfId="2" applyNumberFormat="1" applyFont="1" applyFill="1" applyBorder="1" applyAlignment="1">
      <alignment horizontal="center" vertical="center" wrapText="1"/>
    </xf>
    <xf numFmtId="1" fontId="7" fillId="4" borderId="19" xfId="2" applyNumberFormat="1" applyFont="1" applyFill="1" applyBorder="1" applyAlignment="1">
      <alignment horizontal="center" vertical="center" wrapText="1"/>
    </xf>
    <xf numFmtId="1" fontId="7" fillId="4" borderId="5" xfId="2" applyNumberFormat="1" applyFont="1" applyFill="1" applyBorder="1" applyAlignment="1">
      <alignment horizontal="center" vertical="center" wrapText="1"/>
    </xf>
    <xf numFmtId="1" fontId="5" fillId="4" borderId="27" xfId="2" applyNumberFormat="1" applyFont="1" applyFill="1" applyBorder="1" applyAlignment="1">
      <alignment vertical="center"/>
    </xf>
    <xf numFmtId="49" fontId="10" fillId="11" borderId="32" xfId="2" applyNumberFormat="1" applyFont="1" applyFill="1" applyBorder="1" applyAlignment="1">
      <alignment vertical="center" wrapText="1"/>
    </xf>
    <xf numFmtId="1" fontId="10" fillId="11" borderId="13" xfId="2" applyNumberFormat="1" applyFont="1" applyFill="1" applyBorder="1" applyAlignment="1">
      <alignment horizontal="center" vertical="center" wrapText="1"/>
    </xf>
    <xf numFmtId="1" fontId="10" fillId="11" borderId="14" xfId="2" applyNumberFormat="1" applyFont="1" applyFill="1" applyBorder="1" applyAlignment="1">
      <alignment horizontal="center" vertical="center" wrapText="1"/>
    </xf>
    <xf numFmtId="1" fontId="9" fillId="11" borderId="16" xfId="2" applyNumberFormat="1" applyFont="1" applyFill="1" applyBorder="1" applyAlignment="1">
      <alignment horizontal="center" vertical="center" wrapText="1"/>
    </xf>
    <xf numFmtId="1" fontId="7" fillId="11" borderId="13" xfId="2" applyNumberFormat="1" applyFont="1" applyFill="1" applyBorder="1" applyAlignment="1">
      <alignment horizontal="center" vertical="center" wrapText="1"/>
    </xf>
    <xf numFmtId="1" fontId="7" fillId="11" borderId="14" xfId="2" applyNumberFormat="1" applyFont="1" applyFill="1" applyBorder="1" applyAlignment="1">
      <alignment horizontal="center" vertical="center" wrapText="1"/>
    </xf>
    <xf numFmtId="1" fontId="5" fillId="11" borderId="28" xfId="2" applyNumberFormat="1" applyFont="1" applyFill="1" applyBorder="1" applyAlignment="1">
      <alignment vertical="center"/>
    </xf>
    <xf numFmtId="1" fontId="7" fillId="6" borderId="7" xfId="0" applyNumberFormat="1" applyFont="1" applyFill="1" applyBorder="1" applyAlignment="1">
      <alignment horizontal="center" vertical="center" wrapText="1"/>
    </xf>
    <xf numFmtId="1" fontId="7" fillId="6" borderId="8" xfId="0" applyNumberFormat="1" applyFont="1" applyFill="1" applyBorder="1" applyAlignment="1">
      <alignment horizontal="center" vertical="center" wrapText="1"/>
    </xf>
    <xf numFmtId="1" fontId="7" fillId="6" borderId="5" xfId="0" applyNumberFormat="1" applyFont="1" applyFill="1" applyBorder="1" applyAlignment="1">
      <alignment horizontal="center" vertical="center" wrapText="1"/>
    </xf>
    <xf numFmtId="1" fontId="7" fillId="7" borderId="24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13" xfId="0" applyNumberFormat="1" applyFont="1" applyFill="1" applyBorder="1" applyAlignment="1">
      <alignment horizontal="center" vertical="center" wrapText="1"/>
    </xf>
    <xf numFmtId="1" fontId="7" fillId="7" borderId="14" xfId="0" applyNumberFormat="1" applyFont="1" applyFill="1" applyBorder="1" applyAlignment="1">
      <alignment horizontal="center" vertical="center" wrapText="1"/>
    </xf>
    <xf numFmtId="49" fontId="7" fillId="8" borderId="40" xfId="0" applyNumberFormat="1" applyFont="1" applyFill="1" applyBorder="1" applyAlignment="1">
      <alignment vertical="center" wrapText="1"/>
    </xf>
    <xf numFmtId="1" fontId="7" fillId="8" borderId="19" xfId="0" applyNumberFormat="1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1" fontId="7" fillId="9" borderId="24" xfId="2" applyNumberFormat="1" applyFont="1" applyFill="1" applyBorder="1" applyAlignment="1">
      <alignment horizontal="center" vertical="center" wrapText="1"/>
    </xf>
    <xf numFmtId="1" fontId="7" fillId="9" borderId="1" xfId="2" applyNumberFormat="1" applyFont="1" applyFill="1" applyBorder="1" applyAlignment="1">
      <alignment horizontal="center" vertical="center" wrapText="1"/>
    </xf>
    <xf numFmtId="1" fontId="7" fillId="9" borderId="24" xfId="0" applyNumberFormat="1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1" fontId="7" fillId="10" borderId="24" xfId="2" applyNumberFormat="1" applyFont="1" applyFill="1" applyBorder="1" applyAlignment="1">
      <alignment horizontal="center" vertical="center" wrapText="1"/>
    </xf>
    <xf numFmtId="1" fontId="7" fillId="10" borderId="1" xfId="2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/>
    </xf>
    <xf numFmtId="49" fontId="5" fillId="3" borderId="16" xfId="3" applyNumberFormat="1" applyFont="1" applyFill="1" applyBorder="1" applyAlignment="1">
      <alignment horizontal="center" vertical="center" wrapText="1"/>
    </xf>
    <xf numFmtId="1" fontId="9" fillId="6" borderId="56" xfId="0" applyNumberFormat="1" applyFont="1" applyFill="1" applyBorder="1" applyAlignment="1">
      <alignment horizontal="center" vertical="center" wrapText="1"/>
    </xf>
    <xf numFmtId="1" fontId="9" fillId="6" borderId="23" xfId="0" applyNumberFormat="1" applyFont="1" applyFill="1" applyBorder="1" applyAlignment="1">
      <alignment horizontal="right" vertical="center" wrapText="1"/>
    </xf>
    <xf numFmtId="1" fontId="5" fillId="6" borderId="57" xfId="0" applyNumberFormat="1" applyFont="1" applyFill="1" applyBorder="1" applyAlignment="1">
      <alignment horizontal="right" vertical="center" wrapText="1"/>
    </xf>
    <xf numFmtId="1" fontId="5" fillId="6" borderId="58" xfId="0" applyNumberFormat="1" applyFont="1" applyFill="1" applyBorder="1" applyAlignment="1">
      <alignment horizontal="right" vertical="center" wrapText="1"/>
    </xf>
    <xf numFmtId="1" fontId="17" fillId="7" borderId="28" xfId="0" applyNumberFormat="1" applyFont="1" applyFill="1" applyBorder="1" applyAlignment="1">
      <alignment horizontal="right" vertical="center" wrapText="1"/>
    </xf>
    <xf numFmtId="1" fontId="17" fillId="7" borderId="30" xfId="0" applyNumberFormat="1" applyFont="1" applyFill="1" applyBorder="1" applyAlignment="1">
      <alignment horizontal="right" vertical="center" wrapText="1"/>
    </xf>
    <xf numFmtId="1" fontId="9" fillId="8" borderId="10" xfId="2" applyNumberFormat="1" applyFont="1" applyFill="1" applyBorder="1" applyAlignment="1">
      <alignment horizontal="center" vertical="center" wrapText="1"/>
    </xf>
    <xf numFmtId="1" fontId="10" fillId="8" borderId="22" xfId="0" applyNumberFormat="1" applyFont="1" applyFill="1" applyBorder="1" applyAlignment="1">
      <alignment horizontal="right" vertical="center" wrapText="1"/>
    </xf>
    <xf numFmtId="1" fontId="17" fillId="8" borderId="23" xfId="0" applyNumberFormat="1" applyFont="1" applyFill="1" applyBorder="1" applyAlignment="1">
      <alignment horizontal="right" vertical="center" wrapText="1"/>
    </xf>
    <xf numFmtId="1" fontId="10" fillId="8" borderId="22" xfId="2" applyNumberFormat="1" applyFont="1" applyFill="1" applyBorder="1" applyAlignment="1">
      <alignment horizontal="right" vertical="center" wrapText="1"/>
    </xf>
    <xf numFmtId="1" fontId="10" fillId="8" borderId="28" xfId="0" applyNumberFormat="1" applyFont="1" applyFill="1" applyBorder="1" applyAlignment="1">
      <alignment horizontal="right" vertical="center" wrapText="1"/>
    </xf>
    <xf numFmtId="1" fontId="10" fillId="10" borderId="22" xfId="2" applyNumberFormat="1" applyFont="1" applyFill="1" applyBorder="1" applyAlignment="1">
      <alignment horizontal="right" vertical="center" wrapText="1"/>
    </xf>
    <xf numFmtId="1" fontId="10" fillId="10" borderId="12" xfId="2" applyNumberFormat="1" applyFont="1" applyFill="1" applyBorder="1" applyAlignment="1">
      <alignment horizontal="right" vertical="center" wrapText="1"/>
    </xf>
    <xf numFmtId="1" fontId="9" fillId="4" borderId="25" xfId="3" applyNumberFormat="1" applyFont="1" applyFill="1" applyBorder="1" applyAlignment="1">
      <alignment horizontal="center" vertical="center" wrapText="1"/>
    </xf>
    <xf numFmtId="1" fontId="7" fillId="4" borderId="24" xfId="3" applyNumberFormat="1" applyFont="1" applyFill="1" applyBorder="1" applyAlignment="1">
      <alignment horizontal="center" vertical="center" wrapText="1"/>
    </xf>
    <xf numFmtId="1" fontId="7" fillId="4" borderId="1" xfId="3" applyNumberFormat="1" applyFont="1" applyFill="1" applyBorder="1" applyAlignment="1">
      <alignment horizontal="center" vertical="center" wrapText="1"/>
    </xf>
    <xf numFmtId="1" fontId="9" fillId="11" borderId="16" xfId="3" applyNumberFormat="1" applyFont="1" applyFill="1" applyBorder="1" applyAlignment="1">
      <alignment horizontal="center" vertical="center" wrapText="1"/>
    </xf>
    <xf numFmtId="1" fontId="7" fillId="11" borderId="13" xfId="3" applyNumberFormat="1" applyFont="1" applyFill="1" applyBorder="1" applyAlignment="1">
      <alignment horizontal="center" vertical="center" wrapText="1"/>
    </xf>
    <xf numFmtId="1" fontId="7" fillId="11" borderId="14" xfId="3" applyNumberFormat="1" applyFont="1" applyFill="1" applyBorder="1" applyAlignment="1">
      <alignment horizontal="center" vertical="center" wrapText="1"/>
    </xf>
    <xf numFmtId="49" fontId="12" fillId="0" borderId="17" xfId="3" applyNumberFormat="1" applyFont="1" applyBorder="1" applyAlignment="1">
      <alignment horizontal="right" vertical="center" shrinkToFit="1"/>
    </xf>
    <xf numFmtId="1" fontId="12" fillId="0" borderId="48" xfId="3" applyNumberFormat="1" applyFont="1" applyBorder="1" applyAlignment="1">
      <alignment horizontal="center" vertical="center"/>
    </xf>
    <xf numFmtId="1" fontId="12" fillId="0" borderId="49" xfId="3" applyNumberFormat="1" applyFont="1" applyBorder="1" applyAlignment="1">
      <alignment horizontal="center" vertical="center"/>
    </xf>
    <xf numFmtId="1" fontId="12" fillId="0" borderId="39" xfId="3" applyNumberFormat="1" applyFont="1" applyBorder="1" applyAlignment="1">
      <alignment horizontal="center" vertical="center"/>
    </xf>
    <xf numFmtId="1" fontId="10" fillId="6" borderId="23" xfId="0" applyNumberFormat="1" applyFont="1" applyFill="1" applyBorder="1" applyAlignment="1">
      <alignment horizontal="right" vertical="center" wrapText="1"/>
    </xf>
    <xf numFmtId="1" fontId="10" fillId="4" borderId="22" xfId="0" applyNumberFormat="1" applyFont="1" applyFill="1" applyBorder="1" applyAlignment="1">
      <alignment horizontal="right" vertical="center" wrapText="1"/>
    </xf>
    <xf numFmtId="1" fontId="5" fillId="4" borderId="28" xfId="0" applyNumberFormat="1" applyFont="1" applyFill="1" applyBorder="1" applyAlignment="1">
      <alignment vertical="center"/>
    </xf>
    <xf numFmtId="1" fontId="5" fillId="11" borderId="28" xfId="0" applyNumberFormat="1" applyFont="1" applyFill="1" applyBorder="1" applyAlignment="1">
      <alignment vertical="center"/>
    </xf>
    <xf numFmtId="1" fontId="5" fillId="0" borderId="16" xfId="0" applyNumberFormat="1" applyFont="1" applyBorder="1" applyAlignment="1">
      <alignment horizontal="right" vertical="center"/>
    </xf>
    <xf numFmtId="1" fontId="10" fillId="8" borderId="23" xfId="0" applyNumberFormat="1" applyFont="1" applyFill="1" applyBorder="1" applyAlignment="1">
      <alignment horizontal="right" vertical="center" wrapText="1"/>
    </xf>
    <xf numFmtId="49" fontId="7" fillId="7" borderId="30" xfId="0" applyNumberFormat="1" applyFont="1" applyFill="1" applyBorder="1" applyAlignment="1">
      <alignment vertical="center" wrapText="1"/>
    </xf>
    <xf numFmtId="1" fontId="5" fillId="8" borderId="18" xfId="2" applyNumberFormat="1" applyFont="1" applyFill="1" applyBorder="1" applyAlignment="1">
      <alignment vertical="center"/>
    </xf>
    <xf numFmtId="1" fontId="5" fillId="8" borderId="23" xfId="2" applyNumberFormat="1" applyFont="1" applyFill="1" applyBorder="1" applyAlignment="1">
      <alignment vertical="center"/>
    </xf>
    <xf numFmtId="1" fontId="10" fillId="9" borderId="22" xfId="0" applyNumberFormat="1" applyFont="1" applyFill="1" applyBorder="1" applyAlignment="1">
      <alignment horizontal="right" vertical="center" wrapText="1"/>
    </xf>
    <xf numFmtId="1" fontId="5" fillId="9" borderId="22" xfId="0" applyNumberFormat="1" applyFont="1" applyFill="1" applyBorder="1" applyAlignment="1">
      <alignment horizontal="right" vertical="center" wrapText="1"/>
    </xf>
    <xf numFmtId="1" fontId="7" fillId="9" borderId="22" xfId="0" applyNumberFormat="1" applyFont="1" applyFill="1" applyBorder="1" applyAlignment="1">
      <alignment vertical="center"/>
    </xf>
    <xf numFmtId="1" fontId="5" fillId="10" borderId="22" xfId="0" applyNumberFormat="1" applyFont="1" applyFill="1" applyBorder="1" applyAlignment="1">
      <alignment vertical="center"/>
    </xf>
    <xf numFmtId="1" fontId="9" fillId="10" borderId="47" xfId="2" applyNumberFormat="1" applyFont="1" applyFill="1" applyBorder="1" applyAlignment="1">
      <alignment horizontal="center" vertical="center" wrapText="1"/>
    </xf>
    <xf numFmtId="1" fontId="10" fillId="10" borderId="58" xfId="2" applyNumberFormat="1" applyFont="1" applyFill="1" applyBorder="1" applyAlignment="1">
      <alignment horizontal="right" vertical="center" wrapText="1"/>
    </xf>
    <xf numFmtId="1" fontId="10" fillId="10" borderId="30" xfId="2" applyNumberFormat="1" applyFont="1" applyFill="1" applyBorder="1" applyAlignment="1">
      <alignment horizontal="right" vertical="center" wrapText="1"/>
    </xf>
    <xf numFmtId="1" fontId="5" fillId="10" borderId="30" xfId="0" applyNumberFormat="1" applyFont="1" applyFill="1" applyBorder="1" applyAlignment="1">
      <alignment vertical="center"/>
    </xf>
    <xf numFmtId="1" fontId="10" fillId="8" borderId="18" xfId="0" applyNumberFormat="1" applyFont="1" applyFill="1" applyBorder="1" applyAlignment="1">
      <alignment horizontal="right" vertical="center" wrapText="1"/>
    </xf>
    <xf numFmtId="1" fontId="5" fillId="8" borderId="36" xfId="0" applyNumberFormat="1" applyFont="1" applyFill="1" applyBorder="1" applyAlignment="1">
      <alignment vertical="center"/>
    </xf>
    <xf numFmtId="1" fontId="5" fillId="8" borderId="28" xfId="0" applyNumberFormat="1" applyFont="1" applyFill="1" applyBorder="1" applyAlignment="1">
      <alignment vertical="center"/>
    </xf>
    <xf numFmtId="1" fontId="5" fillId="9" borderId="28" xfId="0" applyNumberFormat="1" applyFont="1" applyFill="1" applyBorder="1" applyAlignment="1">
      <alignment vertical="center"/>
    </xf>
    <xf numFmtId="1" fontId="5" fillId="10" borderId="28" xfId="0" applyNumberFormat="1" applyFont="1" applyFill="1" applyBorder="1" applyAlignment="1">
      <alignment vertical="center"/>
    </xf>
    <xf numFmtId="1" fontId="5" fillId="10" borderId="29" xfId="0" applyNumberFormat="1" applyFont="1" applyFill="1" applyBorder="1" applyAlignment="1">
      <alignment vertical="center"/>
    </xf>
    <xf numFmtId="1" fontId="5" fillId="4" borderId="27" xfId="0" applyNumberFormat="1" applyFont="1" applyFill="1" applyBorder="1" applyAlignment="1">
      <alignment vertical="center"/>
    </xf>
    <xf numFmtId="1" fontId="10" fillId="8" borderId="53" xfId="3" applyNumberFormat="1" applyFont="1" applyFill="1" applyBorder="1" applyAlignment="1">
      <alignment horizontal="right" vertical="center" wrapText="1"/>
    </xf>
    <xf numFmtId="1" fontId="9" fillId="8" borderId="25" xfId="3" applyNumberFormat="1" applyFont="1" applyFill="1" applyBorder="1" applyAlignment="1">
      <alignment horizontal="center" vertical="center" wrapText="1"/>
    </xf>
    <xf numFmtId="1" fontId="10" fillId="8" borderId="52" xfId="3" applyNumberFormat="1" applyFont="1" applyFill="1" applyBorder="1" applyAlignment="1">
      <alignment horizontal="right" vertical="center" wrapText="1"/>
    </xf>
    <xf numFmtId="1" fontId="10" fillId="4" borderId="28" xfId="3" applyNumberFormat="1" applyFont="1" applyFill="1" applyBorder="1" applyAlignment="1">
      <alignment horizontal="right" vertical="center" wrapText="1"/>
    </xf>
    <xf numFmtId="1" fontId="5" fillId="4" borderId="22" xfId="3" applyNumberFormat="1" applyFont="1" applyFill="1" applyBorder="1" applyAlignment="1">
      <alignment horizontal="right" vertical="center" wrapText="1"/>
    </xf>
    <xf numFmtId="1" fontId="10" fillId="11" borderId="29" xfId="3" applyNumberFormat="1" applyFont="1" applyFill="1" applyBorder="1" applyAlignment="1">
      <alignment horizontal="right" vertical="center" wrapText="1"/>
    </xf>
    <xf numFmtId="1" fontId="5" fillId="11" borderId="30" xfId="3" applyNumberFormat="1" applyFont="1" applyFill="1" applyBorder="1" applyAlignment="1">
      <alignment horizontal="right" vertical="center"/>
    </xf>
    <xf numFmtId="1" fontId="9" fillId="10" borderId="16" xfId="0" applyNumberFormat="1" applyFont="1" applyFill="1" applyBorder="1" applyAlignment="1">
      <alignment horizontal="center" vertical="center" wrapText="1"/>
    </xf>
    <xf numFmtId="1" fontId="7" fillId="10" borderId="30" xfId="0" applyNumberFormat="1" applyFont="1" applyFill="1" applyBorder="1" applyAlignment="1">
      <alignment vertical="center"/>
    </xf>
    <xf numFmtId="1" fontId="10" fillId="4" borderId="23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1" fontId="10" fillId="11" borderId="30" xfId="0" applyNumberFormat="1" applyFont="1" applyFill="1" applyBorder="1" applyAlignment="1">
      <alignment horizontal="center" vertical="center" wrapText="1"/>
    </xf>
    <xf numFmtId="1" fontId="5" fillId="11" borderId="30" xfId="0" applyNumberFormat="1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8" borderId="22" xfId="2" applyNumberFormat="1" applyFont="1" applyFill="1" applyBorder="1" applyAlignment="1">
      <alignment vertical="center"/>
    </xf>
    <xf numFmtId="1" fontId="17" fillId="4" borderId="22" xfId="0" applyNumberFormat="1" applyFont="1" applyFill="1" applyBorder="1" applyAlignment="1">
      <alignment horizontal="right" vertical="center" wrapText="1"/>
    </xf>
    <xf numFmtId="1" fontId="17" fillId="11" borderId="30" xfId="0" applyNumberFormat="1" applyFont="1" applyFill="1" applyBorder="1" applyAlignment="1">
      <alignment horizontal="right" vertical="center" wrapText="1"/>
    </xf>
    <xf numFmtId="1" fontId="5" fillId="3" borderId="16" xfId="0" applyNumberFormat="1" applyFont="1" applyFill="1" applyBorder="1" applyAlignment="1">
      <alignment horizontal="center" vertical="center" wrapText="1"/>
    </xf>
    <xf numFmtId="1" fontId="10" fillId="8" borderId="25" xfId="0" applyNumberFormat="1" applyFont="1" applyFill="1" applyBorder="1" applyAlignment="1">
      <alignment horizontal="center" vertical="center" wrapText="1"/>
    </xf>
    <xf numFmtId="1" fontId="17" fillId="8" borderId="22" xfId="0" applyNumberFormat="1" applyFont="1" applyFill="1" applyBorder="1" applyAlignment="1">
      <alignment horizontal="right" vertical="center" wrapText="1"/>
    </xf>
    <xf numFmtId="1" fontId="20" fillId="9" borderId="1" xfId="0" applyNumberFormat="1" applyFont="1" applyFill="1" applyBorder="1" applyAlignment="1">
      <alignment horizontal="center" vertical="center" wrapText="1"/>
    </xf>
    <xf numFmtId="1" fontId="5" fillId="9" borderId="28" xfId="0" applyNumberFormat="1" applyFont="1" applyFill="1" applyBorder="1" applyAlignment="1">
      <alignment horizontal="right" vertical="center" wrapText="1"/>
    </xf>
    <xf numFmtId="1" fontId="10" fillId="10" borderId="25" xfId="0" applyNumberFormat="1" applyFont="1" applyFill="1" applyBorder="1" applyAlignment="1">
      <alignment horizontal="center" vertical="center" wrapText="1"/>
    </xf>
    <xf numFmtId="1" fontId="10" fillId="10" borderId="22" xfId="0" applyNumberFormat="1" applyFont="1" applyFill="1" applyBorder="1" applyAlignment="1">
      <alignment horizontal="right" vertical="center" wrapText="1"/>
    </xf>
    <xf numFmtId="1" fontId="10" fillId="4" borderId="22" xfId="0" applyNumberFormat="1" applyFont="1" applyFill="1" applyBorder="1" applyAlignment="1">
      <alignment horizontal="center" vertical="center" wrapText="1"/>
    </xf>
    <xf numFmtId="1" fontId="5" fillId="4" borderId="28" xfId="0" applyNumberFormat="1" applyFont="1" applyFill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right" vertical="center" shrinkToFit="1"/>
    </xf>
    <xf numFmtId="1" fontId="12" fillId="0" borderId="59" xfId="0" applyNumberFormat="1" applyFont="1" applyBorder="1" applyAlignment="1">
      <alignment horizontal="center" vertical="center"/>
    </xf>
    <xf numFmtId="49" fontId="7" fillId="7" borderId="22" xfId="0" applyNumberFormat="1" applyFont="1" applyFill="1" applyBorder="1" applyAlignment="1">
      <alignment vertical="center" wrapText="1"/>
    </xf>
    <xf numFmtId="49" fontId="7" fillId="7" borderId="17" xfId="0" applyNumberFormat="1" applyFont="1" applyFill="1" applyBorder="1" applyAlignment="1">
      <alignment vertical="center" wrapText="1"/>
    </xf>
    <xf numFmtId="1" fontId="7" fillId="7" borderId="48" xfId="0" applyNumberFormat="1" applyFont="1" applyFill="1" applyBorder="1" applyAlignment="1">
      <alignment horizontal="center" vertical="center" wrapText="1"/>
    </xf>
    <xf numFmtId="1" fontId="7" fillId="7" borderId="49" xfId="0" applyNumberFormat="1" applyFont="1" applyFill="1" applyBorder="1" applyAlignment="1">
      <alignment horizontal="center" vertical="center" wrapText="1"/>
    </xf>
    <xf numFmtId="1" fontId="9" fillId="7" borderId="50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right" vertical="center" wrapText="1"/>
    </xf>
    <xf numFmtId="1" fontId="10" fillId="6" borderId="6" xfId="0" applyNumberFormat="1" applyFont="1" applyFill="1" applyBorder="1" applyAlignment="1">
      <alignment horizontal="right" vertical="center" wrapText="1"/>
    </xf>
    <xf numFmtId="1" fontId="10" fillId="6" borderId="57" xfId="0" applyNumberFormat="1" applyFont="1" applyFill="1" applyBorder="1" applyAlignment="1">
      <alignment horizontal="right" vertical="center" wrapText="1"/>
    </xf>
    <xf numFmtId="1" fontId="10" fillId="6" borderId="58" xfId="0" applyNumberFormat="1" applyFont="1" applyFill="1" applyBorder="1" applyAlignment="1">
      <alignment horizontal="right" vertical="center" wrapText="1"/>
    </xf>
    <xf numFmtId="1" fontId="10" fillId="7" borderId="22" xfId="0" applyNumberFormat="1" applyFont="1" applyFill="1" applyBorder="1" applyAlignment="1">
      <alignment horizontal="right" vertical="center" wrapText="1"/>
    </xf>
    <xf numFmtId="1" fontId="20" fillId="9" borderId="26" xfId="0" applyNumberFormat="1" applyFont="1" applyFill="1" applyBorder="1" applyAlignment="1">
      <alignment horizontal="center" vertical="center" wrapText="1"/>
    </xf>
    <xf numFmtId="1" fontId="9" fillId="10" borderId="47" xfId="0" applyNumberFormat="1" applyFont="1" applyFill="1" applyBorder="1" applyAlignment="1">
      <alignment horizontal="center" vertical="center" wrapText="1"/>
    </xf>
    <xf numFmtId="1" fontId="9" fillId="10" borderId="50" xfId="2" applyNumberFormat="1" applyFont="1" applyFill="1" applyBorder="1" applyAlignment="1">
      <alignment horizontal="center" vertical="center" wrapText="1"/>
    </xf>
    <xf numFmtId="1" fontId="5" fillId="10" borderId="39" xfId="0" applyNumberFormat="1" applyFont="1" applyFill="1" applyBorder="1" applyAlignment="1">
      <alignment vertical="center"/>
    </xf>
    <xf numFmtId="0" fontId="18" fillId="0" borderId="0" xfId="0" applyFont="1"/>
    <xf numFmtId="0" fontId="21" fillId="0" borderId="0" xfId="0" applyFont="1"/>
    <xf numFmtId="0" fontId="16" fillId="0" borderId="5" xfId="0" applyFont="1" applyBorder="1" applyAlignment="1"/>
    <xf numFmtId="0" fontId="16" fillId="0" borderId="1" xfId="0" applyFont="1" applyBorder="1" applyAlignment="1"/>
    <xf numFmtId="0" fontId="16" fillId="0" borderId="14" xfId="0" applyFont="1" applyBorder="1" applyAlignment="1">
      <alignment horizontal="justify"/>
    </xf>
    <xf numFmtId="49" fontId="7" fillId="10" borderId="17" xfId="0" applyNumberFormat="1" applyFont="1" applyFill="1" applyBorder="1" applyAlignment="1">
      <alignment vertical="center" wrapText="1"/>
    </xf>
    <xf numFmtId="1" fontId="7" fillId="10" borderId="48" xfId="0" applyNumberFormat="1" applyFont="1" applyFill="1" applyBorder="1" applyAlignment="1">
      <alignment horizontal="center" vertical="center" wrapText="1"/>
    </xf>
    <xf numFmtId="1" fontId="7" fillId="10" borderId="49" xfId="0" applyNumberFormat="1" applyFont="1" applyFill="1" applyBorder="1" applyAlignment="1">
      <alignment horizontal="center" vertical="center" wrapText="1"/>
    </xf>
    <xf numFmtId="0" fontId="9" fillId="10" borderId="50" xfId="0" applyNumberFormat="1" applyFont="1" applyFill="1" applyBorder="1" applyAlignment="1">
      <alignment horizontal="center" vertical="center" wrapText="1"/>
    </xf>
    <xf numFmtId="1" fontId="10" fillId="10" borderId="12" xfId="0" applyNumberFormat="1" applyFont="1" applyFill="1" applyBorder="1" applyAlignment="1">
      <alignment horizontal="right" vertical="center" wrapText="1"/>
    </xf>
    <xf numFmtId="1" fontId="5" fillId="10" borderId="12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15" fillId="0" borderId="0" xfId="3" applyFont="1" applyBorder="1" applyAlignment="1">
      <alignment vertical="center" wrapText="1"/>
    </xf>
    <xf numFmtId="1" fontId="10" fillId="10" borderId="17" xfId="0" applyNumberFormat="1" applyFont="1" applyFill="1" applyBorder="1" applyAlignment="1">
      <alignment horizontal="right" vertical="center" wrapText="1"/>
    </xf>
    <xf numFmtId="0" fontId="16" fillId="0" borderId="25" xfId="0" applyFont="1" applyBorder="1" applyAlignment="1">
      <alignment horizontal="justify"/>
    </xf>
    <xf numFmtId="0" fontId="16" fillId="0" borderId="26" xfId="0" applyFont="1" applyBorder="1" applyAlignment="1">
      <alignment horizontal="justify"/>
    </xf>
    <xf numFmtId="49" fontId="7" fillId="10" borderId="25" xfId="0" applyNumberFormat="1" applyFont="1" applyFill="1" applyBorder="1" applyAlignment="1">
      <alignment vertical="center" wrapText="1"/>
    </xf>
    <xf numFmtId="49" fontId="7" fillId="10" borderId="50" xfId="0" applyNumberFormat="1" applyFont="1" applyFill="1" applyBorder="1" applyAlignment="1">
      <alignment vertical="center" wrapText="1"/>
    </xf>
    <xf numFmtId="49" fontId="7" fillId="10" borderId="20" xfId="0" applyNumberFormat="1" applyFont="1" applyFill="1" applyBorder="1" applyAlignment="1">
      <alignment vertical="center" wrapText="1"/>
    </xf>
    <xf numFmtId="1" fontId="7" fillId="10" borderId="19" xfId="0" applyNumberFormat="1" applyFont="1" applyFill="1" applyBorder="1" applyAlignment="1">
      <alignment horizontal="center" vertical="center" wrapText="1"/>
    </xf>
    <xf numFmtId="1" fontId="7" fillId="10" borderId="5" xfId="0" applyNumberFormat="1" applyFont="1" applyFill="1" applyBorder="1" applyAlignment="1">
      <alignment horizontal="center" vertical="center" wrapText="1"/>
    </xf>
    <xf numFmtId="0" fontId="9" fillId="10" borderId="20" xfId="0" applyNumberFormat="1" applyFont="1" applyFill="1" applyBorder="1" applyAlignment="1">
      <alignment horizontal="center" vertical="center" wrapText="1"/>
    </xf>
    <xf numFmtId="1" fontId="5" fillId="10" borderId="23" xfId="0" applyNumberFormat="1" applyFont="1" applyFill="1" applyBorder="1" applyAlignment="1">
      <alignment horizontal="right" vertical="center" wrapText="1"/>
    </xf>
    <xf numFmtId="0" fontId="16" fillId="0" borderId="42" xfId="0" applyFont="1" applyBorder="1" applyAlignment="1">
      <alignment horizontal="justify"/>
    </xf>
    <xf numFmtId="0" fontId="13" fillId="0" borderId="42" xfId="0" applyFont="1" applyBorder="1" applyAlignment="1">
      <alignment horizontal="justify"/>
    </xf>
    <xf numFmtId="49" fontId="7" fillId="6" borderId="10" xfId="0" applyNumberFormat="1" applyFont="1" applyFill="1" applyBorder="1" applyAlignment="1">
      <alignment vertical="center" wrapText="1"/>
    </xf>
    <xf numFmtId="49" fontId="7" fillId="6" borderId="20" xfId="0" applyNumberFormat="1" applyFont="1" applyFill="1" applyBorder="1" applyAlignment="1">
      <alignment vertical="center" wrapText="1"/>
    </xf>
    <xf numFmtId="49" fontId="7" fillId="6" borderId="25" xfId="0" applyNumberFormat="1" applyFont="1" applyFill="1" applyBorder="1" applyAlignment="1">
      <alignment vertical="center" wrapText="1"/>
    </xf>
    <xf numFmtId="49" fontId="7" fillId="7" borderId="25" xfId="0" applyNumberFormat="1" applyFont="1" applyFill="1" applyBorder="1" applyAlignment="1">
      <alignment vertical="center" wrapText="1"/>
    </xf>
    <xf numFmtId="49" fontId="7" fillId="8" borderId="10" xfId="0" applyNumberFormat="1" applyFont="1" applyFill="1" applyBorder="1" applyAlignment="1">
      <alignment vertical="center" wrapText="1"/>
    </xf>
    <xf numFmtId="49" fontId="7" fillId="8" borderId="20" xfId="0" applyNumberFormat="1" applyFont="1" applyFill="1" applyBorder="1" applyAlignment="1">
      <alignment vertical="center" wrapText="1"/>
    </xf>
    <xf numFmtId="49" fontId="7" fillId="9" borderId="25" xfId="0" applyNumberFormat="1" applyFont="1" applyFill="1" applyBorder="1" applyAlignment="1">
      <alignment vertical="center" wrapText="1"/>
    </xf>
    <xf numFmtId="49" fontId="10" fillId="4" borderId="25" xfId="0" applyNumberFormat="1" applyFont="1" applyFill="1" applyBorder="1" applyAlignment="1">
      <alignment vertical="center" wrapText="1"/>
    </xf>
    <xf numFmtId="49" fontId="10" fillId="11" borderId="25" xfId="0" applyNumberFormat="1" applyFont="1" applyFill="1" applyBorder="1" applyAlignment="1">
      <alignment vertical="center" wrapText="1"/>
    </xf>
    <xf numFmtId="0" fontId="16" fillId="0" borderId="41" xfId="0" applyFont="1" applyBorder="1" applyAlignment="1"/>
    <xf numFmtId="0" fontId="16" fillId="0" borderId="42" xfId="0" applyFont="1" applyBorder="1" applyAlignment="1"/>
    <xf numFmtId="0" fontId="16" fillId="0" borderId="32" xfId="0" applyFont="1" applyBorder="1" applyAlignment="1">
      <alignment horizontal="justify"/>
    </xf>
    <xf numFmtId="1" fontId="7" fillId="7" borderId="29" xfId="0" applyNumberFormat="1" applyFont="1" applyFill="1" applyBorder="1" applyAlignment="1">
      <alignment horizontal="right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center" vertical="center" wrapText="1"/>
    </xf>
    <xf numFmtId="1" fontId="7" fillId="10" borderId="23" xfId="0" applyNumberFormat="1" applyFont="1" applyFill="1" applyBorder="1" applyAlignment="1">
      <alignment horizontal="right" vertical="center" wrapText="1"/>
    </xf>
    <xf numFmtId="1" fontId="7" fillId="6" borderId="18" xfId="0" applyNumberFormat="1" applyFont="1" applyFill="1" applyBorder="1" applyAlignment="1">
      <alignment horizontal="right" vertical="center" wrapText="1"/>
    </xf>
    <xf numFmtId="1" fontId="7" fillId="6" borderId="22" xfId="0" applyNumberFormat="1" applyFont="1" applyFill="1" applyBorder="1" applyAlignment="1">
      <alignment horizontal="right" vertical="center" wrapText="1"/>
    </xf>
    <xf numFmtId="1" fontId="7" fillId="6" borderId="27" xfId="0" applyNumberFormat="1" applyFont="1" applyFill="1" applyBorder="1" applyAlignment="1">
      <alignment horizontal="right" vertical="center" wrapText="1"/>
    </xf>
    <xf numFmtId="1" fontId="7" fillId="6" borderId="28" xfId="0" applyNumberFormat="1" applyFont="1" applyFill="1" applyBorder="1" applyAlignment="1">
      <alignment horizontal="right" vertical="center" wrapText="1"/>
    </xf>
    <xf numFmtId="1" fontId="7" fillId="7" borderId="28" xfId="0" applyNumberFormat="1" applyFont="1" applyFill="1" applyBorder="1" applyAlignment="1">
      <alignment horizontal="right" vertical="center" wrapText="1"/>
    </xf>
    <xf numFmtId="1" fontId="7" fillId="8" borderId="23" xfId="2" applyNumberFormat="1" applyFont="1" applyFill="1" applyBorder="1" applyAlignment="1">
      <alignment horizontal="right" vertical="center" wrapText="1"/>
    </xf>
    <xf numFmtId="1" fontId="7" fillId="9" borderId="22" xfId="2" applyNumberFormat="1" applyFont="1" applyFill="1" applyBorder="1" applyAlignment="1">
      <alignment horizontal="right" vertical="center" wrapText="1"/>
    </xf>
    <xf numFmtId="1" fontId="7" fillId="4" borderId="23" xfId="2" applyNumberFormat="1" applyFont="1" applyFill="1" applyBorder="1" applyAlignment="1">
      <alignment horizontal="right" vertical="center" wrapText="1"/>
    </xf>
    <xf numFmtId="1" fontId="7" fillId="11" borderId="30" xfId="2" applyNumberFormat="1" applyFont="1" applyFill="1" applyBorder="1" applyAlignment="1">
      <alignment horizontal="right" vertical="center" wrapText="1"/>
    </xf>
    <xf numFmtId="1" fontId="7" fillId="10" borderId="28" xfId="2" applyNumberFormat="1" applyFont="1" applyFill="1" applyBorder="1" applyAlignment="1">
      <alignment vertical="center"/>
    </xf>
    <xf numFmtId="0" fontId="25" fillId="0" borderId="0" xfId="0" applyFont="1"/>
    <xf numFmtId="49" fontId="12" fillId="3" borderId="13" xfId="3" applyNumberFormat="1" applyFont="1" applyFill="1" applyBorder="1" applyAlignment="1">
      <alignment horizontal="center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1" fontId="7" fillId="6" borderId="51" xfId="0" applyNumberFormat="1" applyFont="1" applyFill="1" applyBorder="1" applyAlignment="1">
      <alignment horizontal="center" vertical="center" wrapText="1"/>
    </xf>
    <xf numFmtId="1" fontId="7" fillId="6" borderId="55" xfId="0" applyNumberFormat="1" applyFont="1" applyFill="1" applyBorder="1" applyAlignment="1">
      <alignment horizontal="center" vertical="center" wrapText="1"/>
    </xf>
    <xf numFmtId="49" fontId="7" fillId="7" borderId="42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7" borderId="32" xfId="0" applyNumberFormat="1" applyFont="1" applyFill="1" applyBorder="1" applyAlignment="1">
      <alignment horizontal="center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1" fontId="7" fillId="8" borderId="7" xfId="0" applyNumberFormat="1" applyFont="1" applyFill="1" applyBorder="1" applyAlignment="1">
      <alignment horizontal="center" vertical="center" wrapText="1"/>
    </xf>
    <xf numFmtId="1" fontId="7" fillId="8" borderId="8" xfId="0" applyNumberFormat="1" applyFont="1" applyFill="1" applyBorder="1" applyAlignment="1">
      <alignment horizontal="center" vertical="center" wrapText="1"/>
    </xf>
    <xf numFmtId="1" fontId="7" fillId="8" borderId="22" xfId="0" applyNumberFormat="1" applyFont="1" applyFill="1" applyBorder="1" applyAlignment="1">
      <alignment horizontal="right" vertical="center" wrapText="1"/>
    </xf>
    <xf numFmtId="1" fontId="7" fillId="8" borderId="22" xfId="2" applyNumberFormat="1" applyFont="1" applyFill="1" applyBorder="1" applyAlignment="1">
      <alignment horizontal="right" vertical="center" wrapText="1"/>
    </xf>
    <xf numFmtId="1" fontId="7" fillId="8" borderId="28" xfId="0" applyNumberFormat="1" applyFont="1" applyFill="1" applyBorder="1" applyAlignment="1">
      <alignment horizontal="right" vertical="center" wrapText="1"/>
    </xf>
    <xf numFmtId="49" fontId="7" fillId="10" borderId="42" xfId="0" applyNumberFormat="1" applyFont="1" applyFill="1" applyBorder="1" applyAlignment="1">
      <alignment horizontal="center" vertic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right" vertical="center" wrapText="1"/>
    </xf>
    <xf numFmtId="49" fontId="7" fillId="4" borderId="42" xfId="3" applyNumberFormat="1" applyFont="1" applyFill="1" applyBorder="1" applyAlignment="1">
      <alignment vertical="center" wrapText="1"/>
    </xf>
    <xf numFmtId="1" fontId="7" fillId="4" borderId="19" xfId="3" applyNumberFormat="1" applyFont="1" applyFill="1" applyBorder="1" applyAlignment="1">
      <alignment horizontal="center" vertical="center" wrapText="1"/>
    </xf>
    <xf numFmtId="1" fontId="7" fillId="4" borderId="5" xfId="3" applyNumberFormat="1" applyFont="1" applyFill="1" applyBorder="1" applyAlignment="1">
      <alignment horizontal="center" vertical="center" wrapText="1"/>
    </xf>
    <xf numFmtId="1" fontId="7" fillId="4" borderId="22" xfId="3" applyNumberFormat="1" applyFont="1" applyFill="1" applyBorder="1" applyAlignment="1">
      <alignment horizontal="right" vertical="center" wrapText="1"/>
    </xf>
    <xf numFmtId="49" fontId="7" fillId="11" borderId="32" xfId="3" applyNumberFormat="1" applyFont="1" applyFill="1" applyBorder="1" applyAlignment="1">
      <alignment vertical="center" wrapText="1"/>
    </xf>
    <xf numFmtId="1" fontId="7" fillId="11" borderId="30" xfId="3" applyNumberFormat="1" applyFont="1" applyFill="1" applyBorder="1" applyAlignment="1">
      <alignment horizontal="right" vertical="center" wrapText="1"/>
    </xf>
    <xf numFmtId="49" fontId="17" fillId="3" borderId="16" xfId="3" applyNumberFormat="1" applyFont="1" applyFill="1" applyBorder="1" applyAlignment="1">
      <alignment horizontal="center" vertical="center" wrapText="1"/>
    </xf>
    <xf numFmtId="1" fontId="20" fillId="6" borderId="10" xfId="0" applyNumberFormat="1" applyFont="1" applyFill="1" applyBorder="1" applyAlignment="1">
      <alignment horizontal="center" vertical="center" wrapText="1"/>
    </xf>
    <xf numFmtId="1" fontId="20" fillId="6" borderId="20" xfId="0" applyNumberFormat="1" applyFont="1" applyFill="1" applyBorder="1" applyAlignment="1">
      <alignment horizontal="center" vertical="center" wrapText="1"/>
    </xf>
    <xf numFmtId="1" fontId="20" fillId="6" borderId="25" xfId="0" applyNumberFormat="1" applyFont="1" applyFill="1" applyBorder="1" applyAlignment="1">
      <alignment horizontal="center" vertical="center" wrapText="1"/>
    </xf>
    <xf numFmtId="1" fontId="20" fillId="7" borderId="25" xfId="0" applyNumberFormat="1" applyFont="1" applyFill="1" applyBorder="1" applyAlignment="1">
      <alignment horizontal="center" vertical="center" wrapText="1"/>
    </xf>
    <xf numFmtId="1" fontId="20" fillId="7" borderId="16" xfId="0" applyNumberFormat="1" applyFont="1" applyFill="1" applyBorder="1" applyAlignment="1">
      <alignment horizontal="center" vertical="center" wrapText="1"/>
    </xf>
    <xf numFmtId="1" fontId="20" fillId="8" borderId="20" xfId="2" applyNumberFormat="1" applyFont="1" applyFill="1" applyBorder="1" applyAlignment="1">
      <alignment horizontal="center" vertical="center" wrapText="1"/>
    </xf>
    <xf numFmtId="1" fontId="20" fillId="8" borderId="25" xfId="2" applyNumberFormat="1" applyFont="1" applyFill="1" applyBorder="1" applyAlignment="1">
      <alignment horizontal="center" vertical="center" wrapText="1"/>
    </xf>
    <xf numFmtId="1" fontId="20" fillId="8" borderId="25" xfId="0" applyNumberFormat="1" applyFont="1" applyFill="1" applyBorder="1" applyAlignment="1">
      <alignment horizontal="center" vertical="center" wrapText="1"/>
    </xf>
    <xf numFmtId="1" fontId="20" fillId="9" borderId="25" xfId="2" applyNumberFormat="1" applyFont="1" applyFill="1" applyBorder="1" applyAlignment="1">
      <alignment horizontal="center" vertical="center" wrapText="1"/>
    </xf>
    <xf numFmtId="1" fontId="20" fillId="10" borderId="25" xfId="2" applyNumberFormat="1" applyFont="1" applyFill="1" applyBorder="1" applyAlignment="1">
      <alignment horizontal="center" vertical="center" wrapText="1"/>
    </xf>
    <xf numFmtId="0" fontId="20" fillId="10" borderId="20" xfId="0" applyNumberFormat="1" applyFont="1" applyFill="1" applyBorder="1" applyAlignment="1">
      <alignment horizontal="center" vertical="center" wrapText="1"/>
    </xf>
    <xf numFmtId="1" fontId="20" fillId="4" borderId="25" xfId="3" applyNumberFormat="1" applyFont="1" applyFill="1" applyBorder="1" applyAlignment="1">
      <alignment horizontal="center" vertical="center" wrapText="1"/>
    </xf>
    <xf numFmtId="1" fontId="20" fillId="11" borderId="16" xfId="3" applyNumberFormat="1" applyFont="1" applyFill="1" applyBorder="1" applyAlignment="1">
      <alignment horizontal="center" vertical="center" wrapText="1"/>
    </xf>
    <xf numFmtId="1" fontId="17" fillId="0" borderId="50" xfId="3" applyNumberFormat="1" applyFont="1" applyBorder="1" applyAlignment="1">
      <alignment horizontal="center" vertical="center"/>
    </xf>
    <xf numFmtId="1" fontId="20" fillId="6" borderId="56" xfId="0" applyNumberFormat="1" applyFont="1" applyFill="1" applyBorder="1" applyAlignment="1">
      <alignment horizontal="center" vertical="center" wrapText="1"/>
    </xf>
    <xf numFmtId="1" fontId="20" fillId="8" borderId="10" xfId="2" applyNumberFormat="1" applyFont="1" applyFill="1" applyBorder="1" applyAlignment="1">
      <alignment horizontal="center" vertical="center" wrapText="1"/>
    </xf>
    <xf numFmtId="1" fontId="20" fillId="8" borderId="26" xfId="0" applyNumberFormat="1" applyFont="1" applyFill="1" applyBorder="1" applyAlignment="1">
      <alignment horizontal="center" vertical="center" wrapText="1"/>
    </xf>
    <xf numFmtId="1" fontId="17" fillId="6" borderId="18" xfId="0" applyNumberFormat="1" applyFont="1" applyFill="1" applyBorder="1" applyAlignment="1">
      <alignment horizontal="right" vertical="center" wrapText="1"/>
    </xf>
    <xf numFmtId="1" fontId="20" fillId="6" borderId="23" xfId="0" applyNumberFormat="1" applyFont="1" applyFill="1" applyBorder="1" applyAlignment="1">
      <alignment horizontal="right" vertical="center" wrapText="1"/>
    </xf>
    <xf numFmtId="1" fontId="17" fillId="6" borderId="57" xfId="0" applyNumberFormat="1" applyFont="1" applyFill="1" applyBorder="1" applyAlignment="1">
      <alignment horizontal="right" vertical="center" wrapText="1"/>
    </xf>
    <xf numFmtId="1" fontId="17" fillId="6" borderId="58" xfId="0" applyNumberFormat="1" applyFont="1" applyFill="1" applyBorder="1" applyAlignment="1">
      <alignment horizontal="right" vertical="center" wrapText="1"/>
    </xf>
    <xf numFmtId="1" fontId="17" fillId="6" borderId="22" xfId="0" applyNumberFormat="1" applyFont="1" applyFill="1" applyBorder="1" applyAlignment="1">
      <alignment horizontal="right" vertical="center" wrapText="1"/>
    </xf>
    <xf numFmtId="1" fontId="17" fillId="6" borderId="23" xfId="0" applyNumberFormat="1" applyFont="1" applyFill="1" applyBorder="1" applyAlignment="1">
      <alignment horizontal="right" vertical="center" wrapText="1"/>
    </xf>
    <xf numFmtId="1" fontId="17" fillId="8" borderId="28" xfId="2" applyNumberFormat="1" applyFont="1" applyFill="1" applyBorder="1" applyAlignment="1">
      <alignment vertical="center"/>
    </xf>
    <xf numFmtId="1" fontId="17" fillId="9" borderId="28" xfId="2" applyNumberFormat="1" applyFont="1" applyFill="1" applyBorder="1" applyAlignment="1">
      <alignment vertical="center"/>
    </xf>
    <xf numFmtId="1" fontId="17" fillId="10" borderId="28" xfId="2" applyNumberFormat="1" applyFont="1" applyFill="1" applyBorder="1" applyAlignment="1">
      <alignment vertical="center"/>
    </xf>
    <xf numFmtId="1" fontId="17" fillId="10" borderId="23" xfId="0" applyNumberFormat="1" applyFont="1" applyFill="1" applyBorder="1" applyAlignment="1">
      <alignment horizontal="right" vertical="center" wrapText="1"/>
    </xf>
    <xf numFmtId="1" fontId="17" fillId="4" borderId="28" xfId="3" applyNumberFormat="1" applyFont="1" applyFill="1" applyBorder="1" applyAlignment="1">
      <alignment vertical="center"/>
    </xf>
    <xf numFmtId="1" fontId="17" fillId="11" borderId="28" xfId="3" applyNumberFormat="1" applyFont="1" applyFill="1" applyBorder="1" applyAlignment="1">
      <alignment vertical="center"/>
    </xf>
    <xf numFmtId="1" fontId="17" fillId="0" borderId="16" xfId="3" applyNumberFormat="1" applyFont="1" applyBorder="1" applyAlignment="1">
      <alignment horizontal="right" vertical="center"/>
    </xf>
    <xf numFmtId="0" fontId="21" fillId="0" borderId="0" xfId="0" applyFont="1" applyFill="1"/>
    <xf numFmtId="49" fontId="7" fillId="0" borderId="32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right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1" fontId="7" fillId="0" borderId="30" xfId="0" applyNumberFormat="1" applyFont="1" applyFill="1" applyBorder="1" applyAlignment="1">
      <alignment horizontal="right" vertical="center" wrapText="1"/>
    </xf>
    <xf numFmtId="0" fontId="16" fillId="0" borderId="41" xfId="0" applyFont="1" applyBorder="1" applyAlignment="1">
      <alignment horizontal="justify"/>
    </xf>
    <xf numFmtId="0" fontId="16" fillId="0" borderId="13" xfId="0" applyFont="1" applyBorder="1" applyAlignment="1">
      <alignment horizontal="justify"/>
    </xf>
    <xf numFmtId="0" fontId="0" fillId="0" borderId="48" xfId="0" applyBorder="1"/>
    <xf numFmtId="0" fontId="16" fillId="0" borderId="13" xfId="0" applyFont="1" applyFill="1" applyBorder="1" applyAlignment="1">
      <alignment horizontal="justify"/>
    </xf>
    <xf numFmtId="1" fontId="20" fillId="0" borderId="16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right" vertical="center" wrapText="1"/>
    </xf>
    <xf numFmtId="49" fontId="7" fillId="4" borderId="42" xfId="0" applyNumberFormat="1" applyFont="1" applyFill="1" applyBorder="1" applyAlignment="1">
      <alignment vertical="center" wrapText="1"/>
    </xf>
    <xf numFmtId="49" fontId="7" fillId="11" borderId="32" xfId="0" applyNumberFormat="1" applyFont="1" applyFill="1" applyBorder="1" applyAlignment="1">
      <alignment vertical="center" wrapText="1"/>
    </xf>
    <xf numFmtId="0" fontId="21" fillId="0" borderId="48" xfId="0" applyFont="1" applyBorder="1"/>
    <xf numFmtId="0" fontId="16" fillId="0" borderId="21" xfId="0" applyFont="1" applyBorder="1" applyAlignment="1">
      <alignment horizontal="justify"/>
    </xf>
    <xf numFmtId="1" fontId="12" fillId="0" borderId="16" xfId="0" applyNumberFormat="1" applyFont="1" applyBorder="1" applyAlignment="1">
      <alignment horizontal="right" vertical="center"/>
    </xf>
    <xf numFmtId="0" fontId="0" fillId="0" borderId="0" xfId="0" applyFill="1"/>
    <xf numFmtId="49" fontId="12" fillId="0" borderId="32" xfId="0" applyNumberFormat="1" applyFont="1" applyFill="1" applyBorder="1" applyAlignment="1">
      <alignment vertical="center" wrapText="1"/>
    </xf>
    <xf numFmtId="0" fontId="0" fillId="0" borderId="0" xfId="0" applyFont="1" applyFill="1"/>
    <xf numFmtId="1" fontId="7" fillId="8" borderId="24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1" fontId="7" fillId="10" borderId="45" xfId="2" applyNumberFormat="1" applyFont="1" applyFill="1" applyBorder="1" applyAlignment="1">
      <alignment horizontal="center" vertical="center" wrapText="1"/>
    </xf>
    <xf numFmtId="1" fontId="7" fillId="10" borderId="46" xfId="2" applyNumberFormat="1" applyFont="1" applyFill="1" applyBorder="1" applyAlignment="1">
      <alignment horizontal="center" vertical="center" wrapText="1"/>
    </xf>
    <xf numFmtId="49" fontId="7" fillId="9" borderId="42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right" vertical="center" wrapText="1"/>
    </xf>
    <xf numFmtId="1" fontId="12" fillId="0" borderId="50" xfId="0" applyNumberFormat="1" applyFont="1" applyBorder="1" applyAlignment="1">
      <alignment horizontal="right" vertical="center"/>
    </xf>
    <xf numFmtId="1" fontId="7" fillId="8" borderId="24" xfId="3" applyNumberFormat="1" applyFont="1" applyFill="1" applyBorder="1" applyAlignment="1">
      <alignment horizontal="center" vertical="center" wrapText="1"/>
    </xf>
    <xf numFmtId="1" fontId="7" fillId="8" borderId="1" xfId="3" applyNumberFormat="1" applyFont="1" applyFill="1" applyBorder="1" applyAlignment="1">
      <alignment horizontal="center" vertical="center" wrapText="1"/>
    </xf>
    <xf numFmtId="49" fontId="7" fillId="4" borderId="41" xfId="0" applyNumberFormat="1" applyFont="1" applyFill="1" applyBorder="1" applyAlignment="1">
      <alignment vertical="center" wrapText="1"/>
    </xf>
    <xf numFmtId="1" fontId="12" fillId="3" borderId="13" xfId="0" applyNumberFormat="1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49" fontId="7" fillId="4" borderId="22" xfId="0" applyNumberFormat="1" applyFont="1" applyFill="1" applyBorder="1" applyAlignment="1">
      <alignment vertical="center" shrinkToFit="1"/>
    </xf>
    <xf numFmtId="49" fontId="7" fillId="11" borderId="30" xfId="0" applyNumberFormat="1" applyFont="1" applyFill="1" applyBorder="1" applyAlignment="1">
      <alignment vertical="center" shrinkToFit="1"/>
    </xf>
    <xf numFmtId="1" fontId="7" fillId="9" borderId="42" xfId="0" applyNumberFormat="1" applyFont="1" applyFill="1" applyBorder="1" applyAlignment="1">
      <alignment horizontal="center" vertical="center" wrapText="1"/>
    </xf>
    <xf numFmtId="1" fontId="10" fillId="7" borderId="30" xfId="0" applyNumberFormat="1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justify"/>
    </xf>
    <xf numFmtId="49" fontId="7" fillId="8" borderId="18" xfId="0" applyNumberFormat="1" applyFont="1" applyFill="1" applyBorder="1" applyAlignment="1">
      <alignment vertical="center" wrapText="1"/>
    </xf>
    <xf numFmtId="0" fontId="7" fillId="9" borderId="24" xfId="0" applyNumberFormat="1" applyFont="1" applyFill="1" applyBorder="1" applyAlignment="1">
      <alignment horizontal="center" vertical="center" wrapText="1"/>
    </xf>
    <xf numFmtId="1" fontId="7" fillId="9" borderId="52" xfId="0" applyNumberFormat="1" applyFont="1" applyFill="1" applyBorder="1" applyAlignment="1">
      <alignment horizontal="center" vertical="center" wrapText="1"/>
    </xf>
    <xf numFmtId="0" fontId="23" fillId="12" borderId="61" xfId="0" applyFont="1" applyFill="1" applyBorder="1" applyAlignment="1">
      <alignment horizontal="center" vertical="center" wrapText="1"/>
    </xf>
    <xf numFmtId="0" fontId="23" fillId="12" borderId="62" xfId="0" applyFont="1" applyFill="1" applyBorder="1" applyAlignment="1">
      <alignment horizontal="center" vertical="center" wrapText="1"/>
    </xf>
    <xf numFmtId="0" fontId="23" fillId="12" borderId="63" xfId="0" applyFont="1" applyFill="1" applyBorder="1" applyAlignment="1">
      <alignment horizontal="center" vertical="center" wrapText="1"/>
    </xf>
    <xf numFmtId="0" fontId="23" fillId="12" borderId="64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 wrapText="1"/>
    </xf>
    <xf numFmtId="0" fontId="23" fillId="12" borderId="66" xfId="0" applyFont="1" applyFill="1" applyBorder="1" applyAlignment="1">
      <alignment horizontal="center" vertical="center" wrapText="1"/>
    </xf>
    <xf numFmtId="0" fontId="23" fillId="12" borderId="54" xfId="0" applyFont="1" applyFill="1" applyBorder="1" applyAlignment="1">
      <alignment horizontal="center" vertical="center" wrapText="1"/>
    </xf>
    <xf numFmtId="0" fontId="23" fillId="12" borderId="17" xfId="0" applyFont="1" applyFill="1" applyBorder="1" applyAlignment="1">
      <alignment horizontal="center" vertical="center" wrapText="1"/>
    </xf>
    <xf numFmtId="0" fontId="23" fillId="12" borderId="39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26" fillId="12" borderId="66" xfId="0" applyFont="1" applyFill="1" applyBorder="1" applyAlignment="1">
      <alignment horizontal="center" vertical="center" wrapText="1"/>
    </xf>
    <xf numFmtId="0" fontId="26" fillId="12" borderId="54" xfId="0" applyFont="1" applyFill="1" applyBorder="1" applyAlignment="1">
      <alignment horizontal="center" vertical="center" wrapText="1"/>
    </xf>
    <xf numFmtId="0" fontId="26" fillId="12" borderId="17" xfId="0" applyFont="1" applyFill="1" applyBorder="1" applyAlignment="1">
      <alignment horizontal="center" vertical="center" wrapText="1"/>
    </xf>
    <xf numFmtId="0" fontId="26" fillId="12" borderId="64" xfId="0" applyFont="1" applyFill="1" applyBorder="1" applyAlignment="1">
      <alignment horizontal="center" vertical="center" wrapText="1"/>
    </xf>
    <xf numFmtId="0" fontId="26" fillId="12" borderId="3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5" fillId="0" borderId="6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49" fontId="4" fillId="0" borderId="54" xfId="3" applyNumberFormat="1" applyFont="1" applyBorder="1" applyAlignment="1">
      <alignment horizontal="center" vertical="center" wrapText="1"/>
    </xf>
    <xf numFmtId="0" fontId="14" fillId="0" borderId="39" xfId="3" applyBorder="1" applyAlignment="1">
      <alignment horizontal="center" vertical="center" wrapText="1"/>
    </xf>
    <xf numFmtId="49" fontId="12" fillId="3" borderId="11" xfId="3" applyNumberFormat="1" applyFont="1" applyFill="1" applyBorder="1" applyAlignment="1">
      <alignment horizontal="center" vertical="center" shrinkToFit="1"/>
    </xf>
    <xf numFmtId="0" fontId="14" fillId="0" borderId="17" xfId="3" applyFont="1" applyBorder="1" applyAlignment="1">
      <alignment horizontal="center" vertical="center" shrinkToFit="1"/>
    </xf>
    <xf numFmtId="49" fontId="4" fillId="3" borderId="7" xfId="3" applyNumberFormat="1" applyFont="1" applyFill="1" applyBorder="1" applyAlignment="1">
      <alignment horizontal="center" vertical="center" wrapText="1"/>
    </xf>
    <xf numFmtId="0" fontId="14" fillId="0" borderId="8" xfId="3" applyBorder="1" applyAlignment="1">
      <alignment horizontal="center" vertical="center" wrapText="1"/>
    </xf>
    <xf numFmtId="0" fontId="14" fillId="0" borderId="10" xfId="3" applyBorder="1" applyAlignment="1">
      <alignment horizontal="center" vertical="center" wrapText="1"/>
    </xf>
    <xf numFmtId="49" fontId="4" fillId="0" borderId="7" xfId="3" applyNumberFormat="1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49" fontId="4" fillId="0" borderId="10" xfId="3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49" fontId="12" fillId="0" borderId="7" xfId="3" applyNumberFormat="1" applyFont="1" applyBorder="1" applyAlignment="1">
      <alignment horizontal="center" vertical="center" wrapText="1"/>
    </xf>
    <xf numFmtId="49" fontId="12" fillId="0" borderId="8" xfId="3" applyNumberFormat="1" applyFont="1" applyBorder="1" applyAlignment="1">
      <alignment horizontal="center" vertical="center" wrapText="1"/>
    </xf>
    <xf numFmtId="49" fontId="12" fillId="0" borderId="10" xfId="3" applyNumberFormat="1" applyFont="1" applyBorder="1" applyAlignment="1">
      <alignment horizontal="center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49" fontId="17" fillId="0" borderId="54" xfId="3" applyNumberFormat="1" applyFont="1" applyBorder="1" applyAlignment="1">
      <alignment horizontal="center" vertical="center" wrapText="1"/>
    </xf>
    <xf numFmtId="0" fontId="28" fillId="0" borderId="39" xfId="3" applyFont="1" applyBorder="1" applyAlignment="1">
      <alignment horizontal="center" vertical="center" wrapText="1"/>
    </xf>
    <xf numFmtId="49" fontId="12" fillId="3" borderId="6" xfId="3" applyNumberFormat="1" applyFont="1" applyFill="1" applyBorder="1" applyAlignment="1">
      <alignment horizontal="center" vertical="center" wrapText="1"/>
    </xf>
    <xf numFmtId="49" fontId="12" fillId="3" borderId="7" xfId="3" applyNumberFormat="1" applyFont="1" applyFill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10" xfId="3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" fontId="4" fillId="3" borderId="7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</cellXfs>
  <cellStyles count="9">
    <cellStyle name="Ezres 2" xfId="4"/>
    <cellStyle name="Ezres 3" xfId="5"/>
    <cellStyle name="Ezres 3 2" xfId="6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CC99"/>
      <color rgb="FFCCCC00"/>
      <color rgb="FFCC99FF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E23"/>
  <sheetViews>
    <sheetView tabSelected="1" workbookViewId="0">
      <selection activeCell="B24" sqref="B24"/>
    </sheetView>
  </sheetViews>
  <sheetFormatPr defaultRowHeight="15.95" customHeight="1" x14ac:dyDescent="0.25"/>
  <cols>
    <col min="1" max="1" width="3" style="4" customWidth="1"/>
    <col min="2" max="2" width="27.5703125" style="4" bestFit="1" customWidth="1"/>
    <col min="3" max="3" width="3.42578125" style="4" customWidth="1"/>
    <col min="4" max="4" width="28" style="4" bestFit="1" customWidth="1"/>
    <col min="5" max="5" width="3.42578125" style="4" customWidth="1"/>
    <col min="6" max="16384" width="9.140625" style="4"/>
  </cols>
  <sheetData>
    <row r="2" spans="2:5" ht="28.5" customHeight="1" x14ac:dyDescent="0.25">
      <c r="B2" s="1" t="s">
        <v>0</v>
      </c>
      <c r="C2" s="2"/>
      <c r="D2" s="3" t="s">
        <v>1</v>
      </c>
      <c r="E2" s="2"/>
    </row>
    <row r="3" spans="2:5" ht="15.95" customHeight="1" x14ac:dyDescent="0.25">
      <c r="B3" s="5"/>
    </row>
    <row r="4" spans="2:5" ht="15.95" customHeight="1" x14ac:dyDescent="0.25">
      <c r="B4" s="6" t="s">
        <v>2</v>
      </c>
      <c r="C4" s="5"/>
      <c r="D4" s="7" t="s">
        <v>3</v>
      </c>
      <c r="E4" s="5"/>
    </row>
    <row r="5" spans="2:5" ht="15.95" customHeight="1" x14ac:dyDescent="0.25">
      <c r="B5" s="8" t="s">
        <v>4</v>
      </c>
      <c r="C5" s="5"/>
      <c r="D5" s="9" t="s">
        <v>5</v>
      </c>
      <c r="E5" s="5"/>
    </row>
    <row r="6" spans="2:5" ht="15.95" customHeight="1" x14ac:dyDescent="0.25">
      <c r="B6" s="8" t="s">
        <v>6</v>
      </c>
      <c r="C6" s="5"/>
      <c r="D6" s="5"/>
      <c r="E6" s="5"/>
    </row>
    <row r="7" spans="2:5" ht="15.95" customHeight="1" x14ac:dyDescent="0.25">
      <c r="B7" s="8" t="s">
        <v>7</v>
      </c>
      <c r="C7" s="5"/>
      <c r="D7" s="5"/>
      <c r="E7" s="5"/>
    </row>
    <row r="8" spans="2:5" ht="15.95" customHeight="1" x14ac:dyDescent="0.25">
      <c r="B8" s="8" t="s">
        <v>8</v>
      </c>
      <c r="C8" s="5"/>
      <c r="D8" s="5"/>
      <c r="E8" s="5"/>
    </row>
    <row r="9" spans="2:5" ht="15.95" customHeight="1" x14ac:dyDescent="0.25">
      <c r="B9" s="8" t="s">
        <v>9</v>
      </c>
      <c r="C9" s="5"/>
      <c r="D9" s="5"/>
      <c r="E9" s="5"/>
    </row>
    <row r="10" spans="2:5" ht="15.95" customHeight="1" x14ac:dyDescent="0.25">
      <c r="B10" s="8" t="s">
        <v>10</v>
      </c>
      <c r="C10" s="5"/>
      <c r="D10"/>
      <c r="E10" s="5"/>
    </row>
    <row r="11" spans="2:5" ht="15.95" customHeight="1" x14ac:dyDescent="0.25">
      <c r="B11" s="8" t="s">
        <v>11</v>
      </c>
      <c r="C11" s="5"/>
      <c r="E11" s="5"/>
    </row>
    <row r="12" spans="2:5" ht="15.95" customHeight="1" x14ac:dyDescent="0.25">
      <c r="B12" s="8" t="s">
        <v>12</v>
      </c>
      <c r="C12" s="5"/>
      <c r="D12" s="5"/>
      <c r="E12" s="5"/>
    </row>
    <row r="13" spans="2:5" ht="15.95" customHeight="1" x14ac:dyDescent="0.25">
      <c r="B13" s="8" t="s">
        <v>13</v>
      </c>
      <c r="C13" s="5"/>
      <c r="D13" s="5"/>
      <c r="E13" s="5"/>
    </row>
    <row r="14" spans="2:5" ht="15.95" customHeight="1" x14ac:dyDescent="0.25">
      <c r="B14" s="8" t="s">
        <v>14</v>
      </c>
    </row>
    <row r="15" spans="2:5" ht="15.95" customHeight="1" x14ac:dyDescent="0.25">
      <c r="B15" s="8" t="s">
        <v>15</v>
      </c>
    </row>
    <row r="16" spans="2:5" ht="15.95" customHeight="1" x14ac:dyDescent="0.25">
      <c r="B16" s="8" t="s">
        <v>16</v>
      </c>
    </row>
    <row r="17" spans="2:2" ht="15.95" customHeight="1" x14ac:dyDescent="0.25">
      <c r="B17" s="8" t="s">
        <v>17</v>
      </c>
    </row>
    <row r="18" spans="2:2" ht="15.95" customHeight="1" x14ac:dyDescent="0.25">
      <c r="B18" s="8" t="s">
        <v>18</v>
      </c>
    </row>
    <row r="19" spans="2:2" ht="15.95" customHeight="1" x14ac:dyDescent="0.25">
      <c r="B19" s="8" t="s">
        <v>19</v>
      </c>
    </row>
    <row r="20" spans="2:2" ht="15.95" customHeight="1" x14ac:dyDescent="0.25">
      <c r="B20" s="8" t="s">
        <v>20</v>
      </c>
    </row>
    <row r="21" spans="2:2" ht="15.95" customHeight="1" x14ac:dyDescent="0.25">
      <c r="B21" s="8" t="s">
        <v>21</v>
      </c>
    </row>
    <row r="22" spans="2:2" ht="15.95" customHeight="1" x14ac:dyDescent="0.25">
      <c r="B22" s="10" t="s">
        <v>22</v>
      </c>
    </row>
    <row r="23" spans="2:2" ht="15.95" customHeight="1" x14ac:dyDescent="0.25">
      <c r="B23" s="11" t="s">
        <v>23</v>
      </c>
    </row>
  </sheetData>
  <sheetProtection password="E1AE" sheet="1" objects="1" scenarios="1"/>
  <hyperlinks>
    <hyperlink ref="B5" location="ORG!A1" display="Orgona"/>
    <hyperlink ref="B4" location="ZON!A1" display="Zongora"/>
    <hyperlink ref="B6" location="HEG!A1" display="Hegedű"/>
    <hyperlink ref="B7" location="MHE!A1" display="Mélyhegedű"/>
    <hyperlink ref="B8" location="GKA!A1" display="Gordonka"/>
    <hyperlink ref="B9" location="GDN!A1" display="Gordon"/>
    <hyperlink ref="B10" location="GIT!A1" display="Gitár"/>
    <hyperlink ref="B11" location="FUR!A1" display="Furulya"/>
    <hyperlink ref="B12" location="FUV!A1" display="Fuvola"/>
    <hyperlink ref="B13" location="OBO!A1" display="Oboa"/>
    <hyperlink ref="B14" location="KLA!A1" display="Klarinét"/>
    <hyperlink ref="B15" location="SAX!A1" display="Szaxofon"/>
    <hyperlink ref="B16" location="FAG!A1" display="Fagott"/>
    <hyperlink ref="B17" location="KUR!A1" display="Kürt"/>
    <hyperlink ref="B18" location="TRO!A1" display="Trombita"/>
    <hyperlink ref="B19" location="HAR!A1" display="Harsona"/>
    <hyperlink ref="B20" location="TUB!A1" display="Tuba"/>
    <hyperlink ref="B21" location="UTO!A1" display="Ütőhangszerek"/>
    <hyperlink ref="B22" location="ENE!A1" display="Ének"/>
    <hyperlink ref="B23" location="KRV!A1" display="Zenekar és kórusvezetés"/>
    <hyperlink ref="D4" location="EHO!A1" display="Egyházzene-orgona"/>
    <hyperlink ref="D5" location="EHK!A1" display="egyházzene-kórusvezeté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V38"/>
  <sheetViews>
    <sheetView workbookViewId="0">
      <selection activeCell="U30" sqref="U30"/>
    </sheetView>
  </sheetViews>
  <sheetFormatPr defaultRowHeight="15" x14ac:dyDescent="0.25"/>
  <cols>
    <col min="1" max="1" width="17.5703125" style="249" customWidth="1"/>
    <col min="2" max="2" width="35.42578125" style="249" customWidth="1"/>
    <col min="3" max="4" width="4.5703125" style="249" customWidth="1"/>
    <col min="5" max="5" width="4.5703125" customWidth="1"/>
    <col min="6" max="7" width="4.5703125" style="249" customWidth="1"/>
    <col min="8" max="8" width="4.5703125" customWidth="1"/>
    <col min="9" max="10" width="4.5703125" style="249" customWidth="1"/>
    <col min="11" max="11" width="4.5703125" customWidth="1"/>
    <col min="12" max="13" width="4.5703125" style="249" customWidth="1"/>
    <col min="14" max="14" width="4.5703125" customWidth="1"/>
    <col min="15" max="16" width="4.5703125" style="249" customWidth="1"/>
    <col min="17" max="17" width="4.5703125" customWidth="1"/>
    <col min="18" max="19" width="4.5703125" style="249" customWidth="1"/>
    <col min="20" max="20" width="4.5703125" customWidth="1"/>
    <col min="21" max="22" width="5.85546875" customWidth="1"/>
  </cols>
  <sheetData>
    <row r="1" spans="1:22" x14ac:dyDescent="0.25">
      <c r="A1" s="428" t="s">
        <v>318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ht="23.25" x14ac:dyDescent="0.25">
      <c r="A16" s="111" t="s">
        <v>133</v>
      </c>
      <c r="B16" s="147" t="s">
        <v>274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188">
        <f t="shared" ref="V16:V19" si="1">SUM(E16+H16+K16+N16+Q16+T16)</f>
        <v>42</v>
      </c>
    </row>
    <row r="17" spans="1:22" ht="23.25" x14ac:dyDescent="0.25">
      <c r="A17" s="111" t="s">
        <v>134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20">
        <f t="shared" si="1"/>
        <v>4</v>
      </c>
    </row>
    <row r="18" spans="1:22" ht="25.5" x14ac:dyDescent="0.25">
      <c r="A18" s="111" t="s">
        <v>135</v>
      </c>
      <c r="B18" s="80" t="s">
        <v>255</v>
      </c>
      <c r="C18" s="148"/>
      <c r="D18" s="149"/>
      <c r="E18" s="81"/>
      <c r="F18" s="148"/>
      <c r="G18" s="149"/>
      <c r="H18" s="81"/>
      <c r="I18" s="148"/>
      <c r="J18" s="149"/>
      <c r="K18" s="81"/>
      <c r="L18" s="148"/>
      <c r="M18" s="149"/>
      <c r="N18" s="81"/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20">
        <f t="shared" si="1"/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7">
        <v>90</v>
      </c>
      <c r="V19" s="220">
        <f t="shared" si="1"/>
        <v>6</v>
      </c>
    </row>
    <row r="20" spans="1:22" x14ac:dyDescent="0.25">
      <c r="A20" s="111" t="s">
        <v>115</v>
      </c>
      <c r="B20" s="84" t="s">
        <v>242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19">
        <v>240</v>
      </c>
      <c r="V20" s="120">
        <f>E20+H20+K20+N20+Q20+T20</f>
        <v>24</v>
      </c>
    </row>
    <row r="21" spans="1:22" x14ac:dyDescent="0.25">
      <c r="A21" s="111" t="s">
        <v>58</v>
      </c>
      <c r="B21" s="84" t="s">
        <v>250</v>
      </c>
      <c r="C21" s="152">
        <v>1</v>
      </c>
      <c r="D21" s="153" t="s">
        <v>37</v>
      </c>
      <c r="E21" s="118">
        <v>3</v>
      </c>
      <c r="F21" s="152">
        <v>1</v>
      </c>
      <c r="G21" s="153" t="s">
        <v>37</v>
      </c>
      <c r="H21" s="118">
        <v>3</v>
      </c>
      <c r="I21" s="152">
        <v>1</v>
      </c>
      <c r="J21" s="153" t="s">
        <v>37</v>
      </c>
      <c r="K21" s="118">
        <v>3</v>
      </c>
      <c r="L21" s="152">
        <v>1</v>
      </c>
      <c r="M21" s="153" t="s">
        <v>37</v>
      </c>
      <c r="N21" s="118">
        <v>3</v>
      </c>
      <c r="O21" s="152">
        <v>1</v>
      </c>
      <c r="P21" s="153" t="s">
        <v>37</v>
      </c>
      <c r="Q21" s="118">
        <v>3</v>
      </c>
      <c r="R21" s="152">
        <v>1</v>
      </c>
      <c r="S21" s="153" t="s">
        <v>37</v>
      </c>
      <c r="T21" s="118">
        <v>3</v>
      </c>
      <c r="U21" s="119">
        <v>90</v>
      </c>
      <c r="V21" s="120">
        <f t="shared" ref="V21:V27" si="2">E21+H21+K21+N21+Q21+T21</f>
        <v>18</v>
      </c>
    </row>
    <row r="22" spans="1:22" x14ac:dyDescent="0.25">
      <c r="A22" s="111" t="s">
        <v>96</v>
      </c>
      <c r="B22" s="84" t="s">
        <v>251</v>
      </c>
      <c r="C22" s="152">
        <v>2</v>
      </c>
      <c r="D22" s="153" t="s">
        <v>37</v>
      </c>
      <c r="E22" s="118">
        <v>2</v>
      </c>
      <c r="F22" s="152">
        <v>2</v>
      </c>
      <c r="G22" s="153" t="s">
        <v>37</v>
      </c>
      <c r="H22" s="118">
        <v>2</v>
      </c>
      <c r="I22" s="152">
        <v>2</v>
      </c>
      <c r="J22" s="153" t="s">
        <v>37</v>
      </c>
      <c r="K22" s="118">
        <v>2</v>
      </c>
      <c r="L22" s="152">
        <v>2</v>
      </c>
      <c r="M22" s="153" t="s">
        <v>37</v>
      </c>
      <c r="N22" s="118">
        <v>2</v>
      </c>
      <c r="O22" s="152">
        <v>2</v>
      </c>
      <c r="P22" s="153" t="s">
        <v>37</v>
      </c>
      <c r="Q22" s="118">
        <v>2</v>
      </c>
      <c r="R22" s="152">
        <v>2</v>
      </c>
      <c r="S22" s="153" t="s">
        <v>37</v>
      </c>
      <c r="T22" s="118">
        <v>2</v>
      </c>
      <c r="U22" s="119">
        <v>120</v>
      </c>
      <c r="V22" s="120">
        <f t="shared" si="2"/>
        <v>12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202">
        <f t="shared" si="2"/>
        <v>2</v>
      </c>
    </row>
    <row r="24" spans="1:22" x14ac:dyDescent="0.25">
      <c r="A24" s="156" t="s">
        <v>65</v>
      </c>
      <c r="B24" s="85" t="s">
        <v>231</v>
      </c>
      <c r="C24" s="53"/>
      <c r="D24" s="54"/>
      <c r="E24" s="123"/>
      <c r="F24" s="53"/>
      <c r="G24" s="54"/>
      <c r="H24" s="123"/>
      <c r="I24" s="53"/>
      <c r="J24" s="54"/>
      <c r="K24" s="123"/>
      <c r="L24" s="53"/>
      <c r="M24" s="54"/>
      <c r="N24" s="123"/>
      <c r="O24" s="53">
        <v>4</v>
      </c>
      <c r="P24" s="54" t="s">
        <v>43</v>
      </c>
      <c r="Q24" s="123">
        <v>2</v>
      </c>
      <c r="R24" s="53">
        <v>4</v>
      </c>
      <c r="S24" s="54" t="s">
        <v>37</v>
      </c>
      <c r="T24" s="123">
        <v>2</v>
      </c>
      <c r="U24" s="169">
        <v>120</v>
      </c>
      <c r="V24" s="202">
        <f t="shared" si="2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3">15*(C25+F25+I25+L25+O25+R25)</f>
        <v>120</v>
      </c>
      <c r="V25" s="349">
        <f t="shared" si="2"/>
        <v>4</v>
      </c>
    </row>
    <row r="26" spans="1:22" x14ac:dyDescent="0.25">
      <c r="A26" s="362" t="s">
        <v>66</v>
      </c>
      <c r="B26" s="369" t="s">
        <v>246</v>
      </c>
      <c r="C26" s="60"/>
      <c r="D26" s="61"/>
      <c r="E26" s="59"/>
      <c r="F26" s="60"/>
      <c r="G26" s="61"/>
      <c r="H26" s="59"/>
      <c r="I26" s="60"/>
      <c r="J26" s="61"/>
      <c r="K26" s="59"/>
      <c r="L26" s="60"/>
      <c r="M26" s="61"/>
      <c r="N26" s="59"/>
      <c r="O26" s="60"/>
      <c r="P26" s="61" t="s">
        <v>43</v>
      </c>
      <c r="Q26" s="59">
        <v>3</v>
      </c>
      <c r="R26" s="60"/>
      <c r="S26" s="61" t="s">
        <v>43</v>
      </c>
      <c r="T26" s="59">
        <v>3</v>
      </c>
      <c r="U26" s="182"/>
      <c r="V26" s="221">
        <f t="shared" si="2"/>
        <v>6</v>
      </c>
    </row>
    <row r="27" spans="1:22" ht="15.75" thickBot="1" x14ac:dyDescent="0.3">
      <c r="A27" s="271"/>
      <c r="B27" s="370" t="s">
        <v>222</v>
      </c>
      <c r="C27" s="67"/>
      <c r="D27" s="68"/>
      <c r="E27" s="66"/>
      <c r="F27" s="67"/>
      <c r="G27" s="68"/>
      <c r="H27" s="66"/>
      <c r="I27" s="67"/>
      <c r="J27" s="68"/>
      <c r="K27" s="66">
        <v>4</v>
      </c>
      <c r="L27" s="67"/>
      <c r="M27" s="68"/>
      <c r="N27" s="66">
        <v>4</v>
      </c>
      <c r="O27" s="67"/>
      <c r="P27" s="68"/>
      <c r="Q27" s="66"/>
      <c r="R27" s="67"/>
      <c r="S27" s="68"/>
      <c r="T27" s="66">
        <v>2</v>
      </c>
      <c r="U27" s="70"/>
      <c r="V27" s="222">
        <f t="shared" si="2"/>
        <v>10</v>
      </c>
    </row>
    <row r="28" spans="1:22" ht="15.75" thickBot="1" x14ac:dyDescent="0.3">
      <c r="A28" s="365" t="s">
        <v>202</v>
      </c>
      <c r="B28" s="354" t="s">
        <v>46</v>
      </c>
      <c r="C28" s="355">
        <v>1</v>
      </c>
      <c r="D28" s="356" t="s">
        <v>47</v>
      </c>
      <c r="E28" s="357">
        <v>0</v>
      </c>
      <c r="F28" s="355">
        <v>1</v>
      </c>
      <c r="G28" s="356" t="s">
        <v>47</v>
      </c>
      <c r="H28" s="357">
        <v>0</v>
      </c>
      <c r="I28" s="355">
        <v>1</v>
      </c>
      <c r="J28" s="356" t="s">
        <v>47</v>
      </c>
      <c r="K28" s="357">
        <v>0</v>
      </c>
      <c r="L28" s="355">
        <v>1</v>
      </c>
      <c r="M28" s="356" t="s">
        <v>47</v>
      </c>
      <c r="N28" s="358">
        <v>0</v>
      </c>
      <c r="O28" s="355">
        <v>1</v>
      </c>
      <c r="P28" s="356" t="s">
        <v>47</v>
      </c>
      <c r="Q28" s="357">
        <v>0</v>
      </c>
      <c r="R28" s="355">
        <v>1</v>
      </c>
      <c r="S28" s="356" t="s">
        <v>47</v>
      </c>
      <c r="T28" s="357">
        <v>0</v>
      </c>
      <c r="U28" s="383">
        <f>15*(C28+F28+I28+L28+O28+R28)</f>
        <v>90</v>
      </c>
      <c r="V28" s="361">
        <f>E28+H28+K28+N28+Q28+T28</f>
        <v>0</v>
      </c>
    </row>
    <row r="29" spans="1:22" ht="15.75" thickBot="1" x14ac:dyDescent="0.3">
      <c r="A29" s="371"/>
      <c r="B29" s="103" t="s">
        <v>48</v>
      </c>
      <c r="C29" s="104">
        <f>SUM(C6:C28)</f>
        <v>22</v>
      </c>
      <c r="D29" s="105"/>
      <c r="E29" s="106">
        <f>SUM(E6:E28)</f>
        <v>31</v>
      </c>
      <c r="F29" s="104">
        <f t="shared" ref="F29" si="4">SUM(F6:F28)</f>
        <v>20</v>
      </c>
      <c r="G29" s="105"/>
      <c r="H29" s="106">
        <f t="shared" ref="H29:I29" si="5">SUM(H6:H28)</f>
        <v>29</v>
      </c>
      <c r="I29" s="104">
        <f t="shared" si="5"/>
        <v>18</v>
      </c>
      <c r="J29" s="105"/>
      <c r="K29" s="106">
        <f t="shared" ref="K29:L29" si="6">SUM(K6:K28)</f>
        <v>30</v>
      </c>
      <c r="L29" s="104">
        <f t="shared" si="6"/>
        <v>18</v>
      </c>
      <c r="M29" s="105"/>
      <c r="N29" s="106">
        <f t="shared" ref="N29" si="7">SUM(N6:N28)</f>
        <v>30</v>
      </c>
      <c r="O29" s="104">
        <f>SUM(O6:O28)-O25</f>
        <v>21</v>
      </c>
      <c r="P29" s="105"/>
      <c r="Q29" s="106">
        <f>SUM(Q6:Q28)-Q25</f>
        <v>30</v>
      </c>
      <c r="R29" s="104">
        <f>SUM(R6:R28)-R25</f>
        <v>20</v>
      </c>
      <c r="S29" s="105"/>
      <c r="T29" s="106">
        <f>SUM(T6:T28)-T25</f>
        <v>30</v>
      </c>
      <c r="U29" s="107">
        <f>SUM(U6:U28)-U25</f>
        <v>1665</v>
      </c>
      <c r="V29" s="185">
        <f>SUM(V6:V27)-V25</f>
        <v>180</v>
      </c>
    </row>
    <row r="31" spans="1:22" x14ac:dyDescent="0.25">
      <c r="A31" s="299" t="s">
        <v>210</v>
      </c>
    </row>
    <row r="32" spans="1:22" x14ac:dyDescent="0.25">
      <c r="A32" s="299" t="s">
        <v>226</v>
      </c>
    </row>
    <row r="33" spans="1:1" x14ac:dyDescent="0.25">
      <c r="A33" s="299" t="s">
        <v>211</v>
      </c>
    </row>
    <row r="34" spans="1:1" x14ac:dyDescent="0.25">
      <c r="A34" s="299" t="s">
        <v>212</v>
      </c>
    </row>
    <row r="35" spans="1:1" x14ac:dyDescent="0.25">
      <c r="A35" s="299" t="s">
        <v>308</v>
      </c>
    </row>
    <row r="36" spans="1:1" x14ac:dyDescent="0.25">
      <c r="A36" s="299" t="s">
        <v>213</v>
      </c>
    </row>
    <row r="37" spans="1:1" x14ac:dyDescent="0.25">
      <c r="A37" s="299" t="s">
        <v>214</v>
      </c>
    </row>
    <row r="38" spans="1:1" x14ac:dyDescent="0.25">
      <c r="A38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V38"/>
  <sheetViews>
    <sheetView workbookViewId="0">
      <selection activeCell="R29" sqref="R29"/>
    </sheetView>
  </sheetViews>
  <sheetFormatPr defaultRowHeight="15" x14ac:dyDescent="0.25"/>
  <cols>
    <col min="1" max="1" width="19.5703125" style="249" customWidth="1"/>
    <col min="2" max="2" width="40.42578125" style="249" customWidth="1"/>
    <col min="3" max="4" width="5.42578125" style="249" customWidth="1"/>
    <col min="5" max="5" width="5.42578125" customWidth="1"/>
    <col min="6" max="7" width="5.42578125" style="249" customWidth="1"/>
    <col min="8" max="8" width="5.42578125" customWidth="1"/>
    <col min="9" max="10" width="5.42578125" style="249" customWidth="1"/>
    <col min="11" max="11" width="5.42578125" customWidth="1"/>
    <col min="12" max="13" width="5.42578125" style="249" customWidth="1"/>
    <col min="14" max="14" width="5.42578125" customWidth="1"/>
    <col min="15" max="16" width="5.42578125" style="249" customWidth="1"/>
    <col min="17" max="17" width="5.42578125" customWidth="1"/>
    <col min="18" max="19" width="5.42578125" style="249" customWidth="1"/>
    <col min="20" max="20" width="5.42578125" customWidth="1"/>
    <col min="21" max="22" width="6.28515625" customWidth="1"/>
  </cols>
  <sheetData>
    <row r="1" spans="1:22" x14ac:dyDescent="0.25">
      <c r="A1" s="428" t="s">
        <v>319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136</v>
      </c>
      <c r="B16" s="147" t="s">
        <v>275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188">
        <f t="shared" ref="V16" si="1">SUM(E16+H16+K16+N16+Q16+T16)</f>
        <v>42</v>
      </c>
    </row>
    <row r="17" spans="1:22" x14ac:dyDescent="0.25">
      <c r="A17" s="111" t="s">
        <v>137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ref="V17:V18" si="2">E17+H17+K17+N17+Q17+T17</f>
        <v>4</v>
      </c>
    </row>
    <row r="18" spans="1:22" x14ac:dyDescent="0.25">
      <c r="A18" s="111" t="s">
        <v>138</v>
      </c>
      <c r="B18" s="80" t="s">
        <v>255</v>
      </c>
      <c r="C18" s="148"/>
      <c r="D18" s="149"/>
      <c r="E18" s="81"/>
      <c r="F18" s="148"/>
      <c r="G18" s="149"/>
      <c r="H18" s="81"/>
      <c r="I18" s="148"/>
      <c r="J18" s="149"/>
      <c r="K18" s="81"/>
      <c r="L18" s="148"/>
      <c r="M18" s="149"/>
      <c r="N18" s="81"/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2"/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7">
        <v>90</v>
      </c>
      <c r="V19" s="117">
        <f>SUM(E19+H19+K19+N19+Q19+T19)</f>
        <v>6</v>
      </c>
    </row>
    <row r="20" spans="1:22" x14ac:dyDescent="0.25">
      <c r="A20" s="111" t="s">
        <v>115</v>
      </c>
      <c r="B20" s="84" t="s">
        <v>242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19">
        <v>240</v>
      </c>
      <c r="V20" s="120">
        <f>E20+H20+K20+N20+Q20+T20</f>
        <v>24</v>
      </c>
    </row>
    <row r="21" spans="1:22" x14ac:dyDescent="0.25">
      <c r="A21" s="111" t="s">
        <v>58</v>
      </c>
      <c r="B21" s="84" t="s">
        <v>250</v>
      </c>
      <c r="C21" s="152">
        <v>1</v>
      </c>
      <c r="D21" s="153" t="s">
        <v>37</v>
      </c>
      <c r="E21" s="118">
        <v>3</v>
      </c>
      <c r="F21" s="152">
        <v>1</v>
      </c>
      <c r="G21" s="153" t="s">
        <v>37</v>
      </c>
      <c r="H21" s="118">
        <v>3</v>
      </c>
      <c r="I21" s="152">
        <v>1</v>
      </c>
      <c r="J21" s="153" t="s">
        <v>37</v>
      </c>
      <c r="K21" s="118">
        <v>3</v>
      </c>
      <c r="L21" s="152">
        <v>1</v>
      </c>
      <c r="M21" s="153" t="s">
        <v>37</v>
      </c>
      <c r="N21" s="118">
        <v>3</v>
      </c>
      <c r="O21" s="152">
        <v>1</v>
      </c>
      <c r="P21" s="153" t="s">
        <v>37</v>
      </c>
      <c r="Q21" s="118">
        <v>3</v>
      </c>
      <c r="R21" s="152">
        <v>1</v>
      </c>
      <c r="S21" s="153" t="s">
        <v>37</v>
      </c>
      <c r="T21" s="118">
        <v>3</v>
      </c>
      <c r="U21" s="119">
        <v>90</v>
      </c>
      <c r="V21" s="120">
        <f>E21+H21+K21+N21+Q21+T21</f>
        <v>18</v>
      </c>
    </row>
    <row r="22" spans="1:22" x14ac:dyDescent="0.25">
      <c r="A22" s="111" t="s">
        <v>96</v>
      </c>
      <c r="B22" s="84" t="s">
        <v>251</v>
      </c>
      <c r="C22" s="152">
        <v>2</v>
      </c>
      <c r="D22" s="153" t="s">
        <v>37</v>
      </c>
      <c r="E22" s="118">
        <v>2</v>
      </c>
      <c r="F22" s="152">
        <v>2</v>
      </c>
      <c r="G22" s="153" t="s">
        <v>37</v>
      </c>
      <c r="H22" s="118">
        <v>2</v>
      </c>
      <c r="I22" s="152">
        <v>2</v>
      </c>
      <c r="J22" s="153" t="s">
        <v>37</v>
      </c>
      <c r="K22" s="118">
        <v>2</v>
      </c>
      <c r="L22" s="152">
        <v>2</v>
      </c>
      <c r="M22" s="153" t="s">
        <v>37</v>
      </c>
      <c r="N22" s="118">
        <v>2</v>
      </c>
      <c r="O22" s="152">
        <v>2</v>
      </c>
      <c r="P22" s="153" t="s">
        <v>37</v>
      </c>
      <c r="Q22" s="118">
        <v>2</v>
      </c>
      <c r="R22" s="152">
        <v>2</v>
      </c>
      <c r="S22" s="153" t="s">
        <v>37</v>
      </c>
      <c r="T22" s="118">
        <v>2</v>
      </c>
      <c r="U22" s="119">
        <v>120</v>
      </c>
      <c r="V22" s="120">
        <f>E22+H22+K22+N22+Q22+T22</f>
        <v>12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202">
        <f t="shared" ref="V23:V25" si="3">E23+H23+K23+N23+Q23+T23</f>
        <v>2</v>
      </c>
    </row>
    <row r="24" spans="1:22" x14ac:dyDescent="0.25">
      <c r="A24" s="156" t="s">
        <v>65</v>
      </c>
      <c r="B24" s="85" t="s">
        <v>231</v>
      </c>
      <c r="C24" s="53"/>
      <c r="D24" s="54"/>
      <c r="E24" s="123"/>
      <c r="F24" s="53"/>
      <c r="G24" s="54"/>
      <c r="H24" s="123"/>
      <c r="I24" s="53"/>
      <c r="J24" s="54"/>
      <c r="K24" s="123"/>
      <c r="L24" s="53"/>
      <c r="M24" s="54"/>
      <c r="N24" s="123"/>
      <c r="O24" s="53">
        <v>4</v>
      </c>
      <c r="P24" s="54" t="s">
        <v>43</v>
      </c>
      <c r="Q24" s="123">
        <v>2</v>
      </c>
      <c r="R24" s="53">
        <v>4</v>
      </c>
      <c r="S24" s="54" t="s">
        <v>37</v>
      </c>
      <c r="T24" s="123">
        <v>2</v>
      </c>
      <c r="U24" s="169">
        <v>120</v>
      </c>
      <c r="V24" s="202">
        <f t="shared" si="3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4">15*(C25+F25+I25+L25+O25+R25)</f>
        <v>120</v>
      </c>
      <c r="V25" s="349">
        <f t="shared" si="3"/>
        <v>4</v>
      </c>
    </row>
    <row r="26" spans="1:22" x14ac:dyDescent="0.25">
      <c r="A26" s="362" t="s">
        <v>66</v>
      </c>
      <c r="B26" s="369" t="s">
        <v>246</v>
      </c>
      <c r="C26" s="60"/>
      <c r="D26" s="61"/>
      <c r="E26" s="59"/>
      <c r="F26" s="60"/>
      <c r="G26" s="61"/>
      <c r="H26" s="59"/>
      <c r="I26" s="60"/>
      <c r="J26" s="61"/>
      <c r="K26" s="59"/>
      <c r="L26" s="60"/>
      <c r="M26" s="61"/>
      <c r="N26" s="59"/>
      <c r="O26" s="60"/>
      <c r="P26" s="61" t="s">
        <v>43</v>
      </c>
      <c r="Q26" s="59">
        <v>3</v>
      </c>
      <c r="R26" s="60"/>
      <c r="S26" s="61" t="s">
        <v>43</v>
      </c>
      <c r="T26" s="59">
        <v>3</v>
      </c>
      <c r="U26" s="182"/>
      <c r="V26" s="183">
        <v>6</v>
      </c>
    </row>
    <row r="27" spans="1:22" ht="15.75" thickBot="1" x14ac:dyDescent="0.3">
      <c r="A27" s="271"/>
      <c r="B27" s="370" t="s">
        <v>222</v>
      </c>
      <c r="C27" s="67"/>
      <c r="D27" s="68"/>
      <c r="E27" s="66"/>
      <c r="F27" s="67"/>
      <c r="G27" s="68"/>
      <c r="H27" s="66">
        <v>1</v>
      </c>
      <c r="I27" s="67"/>
      <c r="J27" s="68"/>
      <c r="K27" s="66">
        <v>3</v>
      </c>
      <c r="L27" s="67"/>
      <c r="M27" s="68"/>
      <c r="N27" s="66">
        <v>4</v>
      </c>
      <c r="O27" s="67"/>
      <c r="P27" s="68"/>
      <c r="Q27" s="66"/>
      <c r="R27" s="67"/>
      <c r="S27" s="68"/>
      <c r="T27" s="66">
        <v>2</v>
      </c>
      <c r="U27" s="70"/>
      <c r="V27" s="222">
        <f>E27+H27+K27+N27+Q27+T27</f>
        <v>10</v>
      </c>
    </row>
    <row r="28" spans="1:22" ht="15.75" thickBot="1" x14ac:dyDescent="0.3">
      <c r="A28" s="365" t="s">
        <v>202</v>
      </c>
      <c r="B28" s="354" t="s">
        <v>46</v>
      </c>
      <c r="C28" s="355">
        <v>1</v>
      </c>
      <c r="D28" s="356" t="s">
        <v>47</v>
      </c>
      <c r="E28" s="357">
        <v>0</v>
      </c>
      <c r="F28" s="355">
        <v>1</v>
      </c>
      <c r="G28" s="356" t="s">
        <v>47</v>
      </c>
      <c r="H28" s="357">
        <v>0</v>
      </c>
      <c r="I28" s="355">
        <v>1</v>
      </c>
      <c r="J28" s="356" t="s">
        <v>47</v>
      </c>
      <c r="K28" s="357">
        <v>0</v>
      </c>
      <c r="L28" s="355">
        <v>1</v>
      </c>
      <c r="M28" s="356" t="s">
        <v>47</v>
      </c>
      <c r="N28" s="358">
        <v>0</v>
      </c>
      <c r="O28" s="355">
        <v>1</v>
      </c>
      <c r="P28" s="356" t="s">
        <v>47</v>
      </c>
      <c r="Q28" s="357">
        <v>0</v>
      </c>
      <c r="R28" s="355">
        <v>1</v>
      </c>
      <c r="S28" s="356" t="s">
        <v>47</v>
      </c>
      <c r="T28" s="357">
        <v>0</v>
      </c>
      <c r="U28" s="383">
        <f>15*(C28+F28+I28+L28+O28+R28)</f>
        <v>90</v>
      </c>
      <c r="V28" s="361">
        <f>E28+H28+K28+N28+Q28+T28</f>
        <v>0</v>
      </c>
    </row>
    <row r="29" spans="1:22" ht="15.75" thickBot="1" x14ac:dyDescent="0.3">
      <c r="A29" s="371"/>
      <c r="B29" s="103" t="s">
        <v>48</v>
      </c>
      <c r="C29" s="104">
        <f>SUM(C6:C28)</f>
        <v>22</v>
      </c>
      <c r="D29" s="105"/>
      <c r="E29" s="106">
        <f>SUM(E6:E28)</f>
        <v>31</v>
      </c>
      <c r="F29" s="104">
        <f t="shared" ref="F29" si="5">SUM(F6:F28)</f>
        <v>20</v>
      </c>
      <c r="G29" s="105"/>
      <c r="H29" s="106">
        <f t="shared" ref="H29:I29" si="6">SUM(H6:H28)</f>
        <v>30</v>
      </c>
      <c r="I29" s="104">
        <f t="shared" si="6"/>
        <v>18</v>
      </c>
      <c r="J29" s="105"/>
      <c r="K29" s="106">
        <f t="shared" ref="K29:L29" si="7">SUM(K6:K28)</f>
        <v>29</v>
      </c>
      <c r="L29" s="104">
        <f t="shared" si="7"/>
        <v>18</v>
      </c>
      <c r="M29" s="105"/>
      <c r="N29" s="106">
        <f t="shared" ref="N29" si="8">SUM(N6:N28)</f>
        <v>30</v>
      </c>
      <c r="O29" s="104">
        <f>SUM(O6:O28)-O25</f>
        <v>21</v>
      </c>
      <c r="P29" s="105"/>
      <c r="Q29" s="106">
        <f>SUM(Q6:Q28)-Q25</f>
        <v>30</v>
      </c>
      <c r="R29" s="104">
        <f>SUM(R6:R28)-R25</f>
        <v>20</v>
      </c>
      <c r="S29" s="105"/>
      <c r="T29" s="106">
        <f>SUM(T6:T28)-T25</f>
        <v>30</v>
      </c>
      <c r="U29" s="107">
        <f>SUM(U6:U28)-U25</f>
        <v>1665</v>
      </c>
      <c r="V29" s="185">
        <f>SUM(V6:V27)-V25</f>
        <v>180</v>
      </c>
    </row>
    <row r="31" spans="1:22" x14ac:dyDescent="0.25">
      <c r="A31" s="299" t="s">
        <v>210</v>
      </c>
    </row>
    <row r="32" spans="1:22" x14ac:dyDescent="0.25">
      <c r="A32" s="299" t="s">
        <v>226</v>
      </c>
    </row>
    <row r="33" spans="1:1" x14ac:dyDescent="0.25">
      <c r="A33" s="299" t="s">
        <v>211</v>
      </c>
    </row>
    <row r="34" spans="1:1" x14ac:dyDescent="0.25">
      <c r="A34" s="299" t="s">
        <v>212</v>
      </c>
    </row>
    <row r="35" spans="1:1" x14ac:dyDescent="0.25">
      <c r="A35" s="299" t="s">
        <v>308</v>
      </c>
    </row>
    <row r="36" spans="1:1" x14ac:dyDescent="0.25">
      <c r="A36" s="299" t="s">
        <v>213</v>
      </c>
    </row>
    <row r="37" spans="1:1" x14ac:dyDescent="0.25">
      <c r="A37" s="299" t="s">
        <v>214</v>
      </c>
    </row>
    <row r="38" spans="1:1" x14ac:dyDescent="0.25">
      <c r="A38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8"/>
  <sheetViews>
    <sheetView zoomScale="115" zoomScaleNormal="115" workbookViewId="0">
      <selection sqref="A1:V1"/>
    </sheetView>
  </sheetViews>
  <sheetFormatPr defaultRowHeight="15" x14ac:dyDescent="0.25"/>
  <cols>
    <col min="1" max="1" width="18" style="249" bestFit="1" customWidth="1"/>
    <col min="2" max="2" width="33.28515625" style="249" bestFit="1" customWidth="1"/>
    <col min="3" max="4" width="4.28515625" style="249" customWidth="1"/>
    <col min="5" max="5" width="4.28515625" customWidth="1"/>
    <col min="6" max="7" width="4.28515625" style="249" customWidth="1"/>
    <col min="8" max="8" width="4.28515625" customWidth="1"/>
    <col min="9" max="10" width="4.28515625" style="249" customWidth="1"/>
    <col min="11" max="11" width="4.28515625" customWidth="1"/>
    <col min="12" max="13" width="4.28515625" style="249" customWidth="1"/>
    <col min="14" max="14" width="4.28515625" customWidth="1"/>
    <col min="15" max="16" width="4.28515625" style="249" customWidth="1"/>
    <col min="17" max="17" width="4.28515625" customWidth="1"/>
    <col min="18" max="19" width="4.28515625" style="249" customWidth="1"/>
    <col min="20" max="20" width="4.28515625" customWidth="1"/>
    <col min="21" max="21" width="5" bestFit="1" customWidth="1"/>
    <col min="22" max="22" width="4" bestFit="1" customWidth="1"/>
    <col min="23" max="23" width="6.28515625" customWidth="1"/>
  </cols>
  <sheetData>
    <row r="1" spans="1:22" x14ac:dyDescent="0.25">
      <c r="A1" s="428" t="s">
        <v>320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139</v>
      </c>
      <c r="B16" s="147" t="s">
        <v>276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200">
        <f t="shared" ref="V16:V19" si="1">E16+H16+K16+N16+Q16+T16</f>
        <v>42</v>
      </c>
    </row>
    <row r="17" spans="1:22" x14ac:dyDescent="0.25">
      <c r="A17" s="111" t="s">
        <v>140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si="1"/>
        <v>4</v>
      </c>
    </row>
    <row r="18" spans="1:22" ht="25.5" x14ac:dyDescent="0.25">
      <c r="A18" s="111" t="s">
        <v>141</v>
      </c>
      <c r="B18" s="80" t="s">
        <v>255</v>
      </c>
      <c r="C18" s="148"/>
      <c r="D18" s="149"/>
      <c r="E18" s="81"/>
      <c r="F18" s="148"/>
      <c r="G18" s="149"/>
      <c r="H18" s="81"/>
      <c r="I18" s="148"/>
      <c r="J18" s="149"/>
      <c r="K18" s="81"/>
      <c r="L18" s="148"/>
      <c r="M18" s="149"/>
      <c r="N18" s="81"/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7">
        <v>90</v>
      </c>
      <c r="V19" s="200">
        <f t="shared" si="1"/>
        <v>6</v>
      </c>
    </row>
    <row r="20" spans="1:22" x14ac:dyDescent="0.25">
      <c r="A20" s="111" t="s">
        <v>115</v>
      </c>
      <c r="B20" s="84" t="s">
        <v>242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19">
        <v>240</v>
      </c>
      <c r="V20" s="120">
        <f>E20+H20+K20+N20+Q20+T20</f>
        <v>24</v>
      </c>
    </row>
    <row r="21" spans="1:22" x14ac:dyDescent="0.25">
      <c r="A21" s="111" t="s">
        <v>58</v>
      </c>
      <c r="B21" s="84" t="s">
        <v>250</v>
      </c>
      <c r="C21" s="152">
        <v>1</v>
      </c>
      <c r="D21" s="153" t="s">
        <v>37</v>
      </c>
      <c r="E21" s="118">
        <v>3</v>
      </c>
      <c r="F21" s="152">
        <v>1</v>
      </c>
      <c r="G21" s="153" t="s">
        <v>37</v>
      </c>
      <c r="H21" s="118">
        <v>3</v>
      </c>
      <c r="I21" s="152">
        <v>1</v>
      </c>
      <c r="J21" s="153" t="s">
        <v>37</v>
      </c>
      <c r="K21" s="118">
        <v>3</v>
      </c>
      <c r="L21" s="152">
        <v>1</v>
      </c>
      <c r="M21" s="153" t="s">
        <v>37</v>
      </c>
      <c r="N21" s="118">
        <v>3</v>
      </c>
      <c r="O21" s="152">
        <v>1</v>
      </c>
      <c r="P21" s="153" t="s">
        <v>37</v>
      </c>
      <c r="Q21" s="118">
        <v>3</v>
      </c>
      <c r="R21" s="152">
        <v>1</v>
      </c>
      <c r="S21" s="153" t="s">
        <v>37</v>
      </c>
      <c r="T21" s="118">
        <v>3</v>
      </c>
      <c r="U21" s="119">
        <v>90</v>
      </c>
      <c r="V21" s="120">
        <f>E21+H21+K21+N21+Q21+T21</f>
        <v>18</v>
      </c>
    </row>
    <row r="22" spans="1:22" x14ac:dyDescent="0.25">
      <c r="A22" s="111" t="s">
        <v>96</v>
      </c>
      <c r="B22" s="84" t="s">
        <v>251</v>
      </c>
      <c r="C22" s="152">
        <v>2</v>
      </c>
      <c r="D22" s="153" t="s">
        <v>37</v>
      </c>
      <c r="E22" s="118">
        <v>2</v>
      </c>
      <c r="F22" s="152">
        <v>2</v>
      </c>
      <c r="G22" s="153" t="s">
        <v>37</v>
      </c>
      <c r="H22" s="118">
        <v>2</v>
      </c>
      <c r="I22" s="152">
        <v>2</v>
      </c>
      <c r="J22" s="153" t="s">
        <v>37</v>
      </c>
      <c r="K22" s="118">
        <v>2</v>
      </c>
      <c r="L22" s="152">
        <v>2</v>
      </c>
      <c r="M22" s="153" t="s">
        <v>37</v>
      </c>
      <c r="N22" s="118">
        <v>2</v>
      </c>
      <c r="O22" s="152">
        <v>2</v>
      </c>
      <c r="P22" s="153" t="s">
        <v>37</v>
      </c>
      <c r="Q22" s="118">
        <v>2</v>
      </c>
      <c r="R22" s="152">
        <v>2</v>
      </c>
      <c r="S22" s="153" t="s">
        <v>37</v>
      </c>
      <c r="T22" s="118">
        <v>2</v>
      </c>
      <c r="U22" s="119">
        <v>120</v>
      </c>
      <c r="V22" s="120">
        <f>E22+H22+K22+N22+Q22+T22</f>
        <v>12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202">
        <f t="shared" ref="V23:V25" si="2">E23+H23+K23+N23+Q23+T23</f>
        <v>2</v>
      </c>
    </row>
    <row r="24" spans="1:22" x14ac:dyDescent="0.25">
      <c r="A24" s="156" t="s">
        <v>65</v>
      </c>
      <c r="B24" s="85" t="s">
        <v>231</v>
      </c>
      <c r="C24" s="53"/>
      <c r="D24" s="54"/>
      <c r="E24" s="123"/>
      <c r="F24" s="53"/>
      <c r="G24" s="54"/>
      <c r="H24" s="123"/>
      <c r="I24" s="53"/>
      <c r="J24" s="54"/>
      <c r="K24" s="123"/>
      <c r="L24" s="53"/>
      <c r="M24" s="54"/>
      <c r="N24" s="123"/>
      <c r="O24" s="53">
        <v>4</v>
      </c>
      <c r="P24" s="54" t="s">
        <v>43</v>
      </c>
      <c r="Q24" s="123">
        <v>2</v>
      </c>
      <c r="R24" s="53">
        <v>4</v>
      </c>
      <c r="S24" s="54" t="s">
        <v>37</v>
      </c>
      <c r="T24" s="123">
        <v>2</v>
      </c>
      <c r="U24" s="169">
        <v>120</v>
      </c>
      <c r="V24" s="202">
        <f t="shared" si="2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3">15*(C25+F25+I25+L25+O25+R25)</f>
        <v>120</v>
      </c>
      <c r="V25" s="349">
        <f t="shared" si="2"/>
        <v>4</v>
      </c>
    </row>
    <row r="26" spans="1:22" x14ac:dyDescent="0.25">
      <c r="A26" s="362" t="s">
        <v>66</v>
      </c>
      <c r="B26" s="369" t="s">
        <v>246</v>
      </c>
      <c r="C26" s="60"/>
      <c r="D26" s="61"/>
      <c r="E26" s="59"/>
      <c r="F26" s="60"/>
      <c r="G26" s="61"/>
      <c r="H26" s="59"/>
      <c r="I26" s="60"/>
      <c r="J26" s="61"/>
      <c r="K26" s="59"/>
      <c r="L26" s="60"/>
      <c r="M26" s="61"/>
      <c r="N26" s="59"/>
      <c r="O26" s="60">
        <v>0</v>
      </c>
      <c r="P26" s="61" t="s">
        <v>43</v>
      </c>
      <c r="Q26" s="59">
        <v>3</v>
      </c>
      <c r="R26" s="60">
        <v>0</v>
      </c>
      <c r="S26" s="61">
        <v>0</v>
      </c>
      <c r="T26" s="59">
        <v>3</v>
      </c>
      <c r="U26" s="182"/>
      <c r="V26" s="183">
        <v>6</v>
      </c>
    </row>
    <row r="27" spans="1:22" ht="15.75" thickBot="1" x14ac:dyDescent="0.3">
      <c r="A27" s="271"/>
      <c r="B27" s="370" t="s">
        <v>222</v>
      </c>
      <c r="C27" s="67"/>
      <c r="D27" s="68"/>
      <c r="E27" s="66"/>
      <c r="F27" s="67"/>
      <c r="G27" s="68"/>
      <c r="H27" s="66">
        <v>1</v>
      </c>
      <c r="I27" s="67"/>
      <c r="J27" s="68"/>
      <c r="K27" s="66">
        <v>4</v>
      </c>
      <c r="L27" s="67"/>
      <c r="M27" s="68"/>
      <c r="N27" s="66">
        <v>3</v>
      </c>
      <c r="O27" s="67"/>
      <c r="P27" s="68"/>
      <c r="Q27" s="66"/>
      <c r="R27" s="67"/>
      <c r="S27" s="68"/>
      <c r="T27" s="66">
        <v>2</v>
      </c>
      <c r="U27" s="70"/>
      <c r="V27" s="184">
        <f>E27+H27+K27+N27+Q27+T27</f>
        <v>10</v>
      </c>
    </row>
    <row r="28" spans="1:22" ht="15.75" thickBot="1" x14ac:dyDescent="0.3">
      <c r="A28" s="365" t="s">
        <v>202</v>
      </c>
      <c r="B28" s="354" t="s">
        <v>46</v>
      </c>
      <c r="C28" s="355">
        <v>1</v>
      </c>
      <c r="D28" s="356" t="s">
        <v>47</v>
      </c>
      <c r="E28" s="357">
        <v>0</v>
      </c>
      <c r="F28" s="355">
        <v>1</v>
      </c>
      <c r="G28" s="356" t="s">
        <v>47</v>
      </c>
      <c r="H28" s="357">
        <v>0</v>
      </c>
      <c r="I28" s="355">
        <v>1</v>
      </c>
      <c r="J28" s="356" t="s">
        <v>47</v>
      </c>
      <c r="K28" s="357">
        <v>0</v>
      </c>
      <c r="L28" s="355">
        <v>1</v>
      </c>
      <c r="M28" s="356" t="s">
        <v>47</v>
      </c>
      <c r="N28" s="358">
        <v>0</v>
      </c>
      <c r="O28" s="355">
        <v>1</v>
      </c>
      <c r="P28" s="356" t="s">
        <v>47</v>
      </c>
      <c r="Q28" s="357">
        <v>0</v>
      </c>
      <c r="R28" s="355">
        <v>1</v>
      </c>
      <c r="S28" s="356" t="s">
        <v>47</v>
      </c>
      <c r="T28" s="357">
        <v>0</v>
      </c>
      <c r="U28" s="383">
        <f>15*(C28+F28+I28+L28+O28+R28)</f>
        <v>90</v>
      </c>
      <c r="V28" s="361">
        <f>E28+H28+K28+N28+Q28+T28</f>
        <v>0</v>
      </c>
    </row>
    <row r="29" spans="1:22" ht="15.75" thickBot="1" x14ac:dyDescent="0.3">
      <c r="A29" s="371"/>
      <c r="B29" s="103" t="s">
        <v>48</v>
      </c>
      <c r="C29" s="104">
        <f>SUM(C6:C28)</f>
        <v>22</v>
      </c>
      <c r="D29" s="105"/>
      <c r="E29" s="106">
        <f>SUM(E6:E28)</f>
        <v>31</v>
      </c>
      <c r="F29" s="104">
        <f t="shared" ref="F29" si="4">SUM(F6:F28)</f>
        <v>20</v>
      </c>
      <c r="G29" s="105"/>
      <c r="H29" s="106">
        <f t="shared" ref="H29:I29" si="5">SUM(H6:H28)</f>
        <v>30</v>
      </c>
      <c r="I29" s="104">
        <f t="shared" si="5"/>
        <v>18</v>
      </c>
      <c r="J29" s="105"/>
      <c r="K29" s="106">
        <f t="shared" ref="K29:L29" si="6">SUM(K6:K28)</f>
        <v>30</v>
      </c>
      <c r="L29" s="104">
        <f t="shared" si="6"/>
        <v>18</v>
      </c>
      <c r="M29" s="105"/>
      <c r="N29" s="106">
        <f t="shared" ref="N29" si="7">SUM(N6:N28)</f>
        <v>29</v>
      </c>
      <c r="O29" s="104">
        <f>SUM(O6:O28)-O25</f>
        <v>21</v>
      </c>
      <c r="P29" s="105"/>
      <c r="Q29" s="106">
        <f>SUM(Q6:Q28)-Q25</f>
        <v>30</v>
      </c>
      <c r="R29" s="104">
        <f>SUM(R6:R28)-R25</f>
        <v>20</v>
      </c>
      <c r="S29" s="105"/>
      <c r="T29" s="106">
        <f>SUM(T6:T28)-T25</f>
        <v>30</v>
      </c>
      <c r="U29" s="107">
        <f>SUM(U6:U28)-U25</f>
        <v>1665</v>
      </c>
      <c r="V29" s="185">
        <f>SUM(V6:V27)-V25</f>
        <v>180</v>
      </c>
    </row>
    <row r="31" spans="1:22" x14ac:dyDescent="0.25">
      <c r="A31" s="299" t="s">
        <v>210</v>
      </c>
    </row>
    <row r="32" spans="1:22" x14ac:dyDescent="0.25">
      <c r="A32" s="299" t="s">
        <v>226</v>
      </c>
    </row>
    <row r="33" spans="1:1" x14ac:dyDescent="0.25">
      <c r="A33" s="299" t="s">
        <v>211</v>
      </c>
    </row>
    <row r="34" spans="1:1" x14ac:dyDescent="0.25">
      <c r="A34" s="299" t="s">
        <v>212</v>
      </c>
    </row>
    <row r="35" spans="1:1" x14ac:dyDescent="0.25">
      <c r="A35" s="299" t="s">
        <v>308</v>
      </c>
    </row>
    <row r="36" spans="1:1" x14ac:dyDescent="0.25">
      <c r="A36" s="299" t="s">
        <v>213</v>
      </c>
    </row>
    <row r="37" spans="1:1" x14ac:dyDescent="0.25">
      <c r="A37" s="299" t="s">
        <v>214</v>
      </c>
    </row>
    <row r="38" spans="1:1" x14ac:dyDescent="0.25">
      <c r="A38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8"/>
  <sheetViews>
    <sheetView zoomScale="115" zoomScaleNormal="115" workbookViewId="0">
      <selection activeCell="A25" sqref="A25:XFD25"/>
    </sheetView>
  </sheetViews>
  <sheetFormatPr defaultRowHeight="15" x14ac:dyDescent="0.25"/>
  <cols>
    <col min="1" max="1" width="25.85546875" style="249" customWidth="1"/>
    <col min="2" max="2" width="40.140625" style="249" bestFit="1" customWidth="1"/>
    <col min="3" max="4" width="4" style="249" customWidth="1"/>
    <col min="5" max="5" width="4" customWidth="1"/>
    <col min="6" max="7" width="4" style="249" customWidth="1"/>
    <col min="8" max="8" width="4" customWidth="1"/>
    <col min="9" max="10" width="4" style="249" customWidth="1"/>
    <col min="11" max="11" width="4" customWidth="1"/>
    <col min="12" max="13" width="4" style="249" customWidth="1"/>
    <col min="14" max="14" width="4" customWidth="1"/>
    <col min="15" max="16" width="4" style="249" customWidth="1"/>
    <col min="17" max="17" width="4" customWidth="1"/>
    <col min="18" max="19" width="4" style="249" customWidth="1"/>
    <col min="20" max="20" width="4" customWidth="1"/>
    <col min="21" max="21" width="5" bestFit="1" customWidth="1"/>
    <col min="22" max="22" width="4" bestFit="1" customWidth="1"/>
  </cols>
  <sheetData>
    <row r="1" spans="1:22" x14ac:dyDescent="0.25">
      <c r="A1" s="428" t="s">
        <v>322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145</v>
      </c>
      <c r="B16" s="147" t="s">
        <v>278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188">
        <f t="shared" ref="V16" si="1">SUM(E16+H16+K16+N16+Q16+T16)</f>
        <v>42</v>
      </c>
    </row>
    <row r="17" spans="1:22" x14ac:dyDescent="0.25">
      <c r="A17" s="111" t="s">
        <v>146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ref="V17:V18" si="2">E17+H17+K17+N17+Q17+T17</f>
        <v>4</v>
      </c>
    </row>
    <row r="18" spans="1:22" x14ac:dyDescent="0.25">
      <c r="A18" s="111" t="s">
        <v>147</v>
      </c>
      <c r="B18" s="80" t="s">
        <v>255</v>
      </c>
      <c r="C18" s="148"/>
      <c r="D18" s="149"/>
      <c r="E18" s="81"/>
      <c r="F18" s="148"/>
      <c r="G18" s="149"/>
      <c r="H18" s="81"/>
      <c r="I18" s="148"/>
      <c r="J18" s="149"/>
      <c r="K18" s="81"/>
      <c r="L18" s="148"/>
      <c r="M18" s="149"/>
      <c r="N18" s="81"/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2"/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7">
        <v>90</v>
      </c>
      <c r="V19" s="117">
        <f>SUM(E19+H19+K19+N19+Q19+T19)</f>
        <v>6</v>
      </c>
    </row>
    <row r="20" spans="1:22" x14ac:dyDescent="0.25">
      <c r="A20" s="111" t="s">
        <v>120</v>
      </c>
      <c r="B20" s="84" t="s">
        <v>279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19">
        <v>240</v>
      </c>
      <c r="V20" s="120">
        <f>E20+H20+K20+N20+Q20+T20</f>
        <v>24</v>
      </c>
    </row>
    <row r="21" spans="1:22" x14ac:dyDescent="0.25">
      <c r="A21" s="111" t="s">
        <v>58</v>
      </c>
      <c r="B21" s="84" t="s">
        <v>250</v>
      </c>
      <c r="C21" s="152">
        <v>1</v>
      </c>
      <c r="D21" s="153" t="s">
        <v>37</v>
      </c>
      <c r="E21" s="118">
        <v>3</v>
      </c>
      <c r="F21" s="152">
        <v>1</v>
      </c>
      <c r="G21" s="153" t="s">
        <v>37</v>
      </c>
      <c r="H21" s="118">
        <v>3</v>
      </c>
      <c r="I21" s="152">
        <v>1</v>
      </c>
      <c r="J21" s="153" t="s">
        <v>37</v>
      </c>
      <c r="K21" s="118">
        <v>3</v>
      </c>
      <c r="L21" s="152">
        <v>1</v>
      </c>
      <c r="M21" s="153" t="s">
        <v>37</v>
      </c>
      <c r="N21" s="118">
        <v>3</v>
      </c>
      <c r="O21" s="152">
        <v>1</v>
      </c>
      <c r="P21" s="153" t="s">
        <v>37</v>
      </c>
      <c r="Q21" s="118">
        <v>3</v>
      </c>
      <c r="R21" s="152">
        <v>1</v>
      </c>
      <c r="S21" s="153" t="s">
        <v>37</v>
      </c>
      <c r="T21" s="118">
        <v>3</v>
      </c>
      <c r="U21" s="119">
        <v>90</v>
      </c>
      <c r="V21" s="120">
        <f>E21+H21+K21+N21+Q21+T21</f>
        <v>18</v>
      </c>
    </row>
    <row r="22" spans="1:22" x14ac:dyDescent="0.25">
      <c r="A22" s="111" t="s">
        <v>96</v>
      </c>
      <c r="B22" s="84" t="s">
        <v>251</v>
      </c>
      <c r="C22" s="152">
        <v>2</v>
      </c>
      <c r="D22" s="153" t="s">
        <v>37</v>
      </c>
      <c r="E22" s="118">
        <v>2</v>
      </c>
      <c r="F22" s="152">
        <v>2</v>
      </c>
      <c r="G22" s="153" t="s">
        <v>37</v>
      </c>
      <c r="H22" s="118">
        <v>2</v>
      </c>
      <c r="I22" s="152">
        <v>2</v>
      </c>
      <c r="J22" s="153" t="s">
        <v>37</v>
      </c>
      <c r="K22" s="118">
        <v>2</v>
      </c>
      <c r="L22" s="152">
        <v>2</v>
      </c>
      <c r="M22" s="153" t="s">
        <v>37</v>
      </c>
      <c r="N22" s="118">
        <v>2</v>
      </c>
      <c r="O22" s="152">
        <v>2</v>
      </c>
      <c r="P22" s="153" t="s">
        <v>37</v>
      </c>
      <c r="Q22" s="118">
        <v>2</v>
      </c>
      <c r="R22" s="152">
        <v>2</v>
      </c>
      <c r="S22" s="153" t="s">
        <v>37</v>
      </c>
      <c r="T22" s="118">
        <v>2</v>
      </c>
      <c r="U22" s="119">
        <v>120</v>
      </c>
      <c r="V22" s="120">
        <f>E22+H22+K22+N22+Q22+T22</f>
        <v>12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202">
        <f t="shared" ref="V23:V25" si="3">E23+H23+K23+N23+Q23+T23</f>
        <v>2</v>
      </c>
    </row>
    <row r="24" spans="1:22" ht="15.75" thickBot="1" x14ac:dyDescent="0.3">
      <c r="A24" s="156" t="s">
        <v>65</v>
      </c>
      <c r="B24" s="91" t="s">
        <v>231</v>
      </c>
      <c r="C24" s="55"/>
      <c r="D24" s="56"/>
      <c r="E24" s="125"/>
      <c r="F24" s="55"/>
      <c r="G24" s="56"/>
      <c r="H24" s="125"/>
      <c r="I24" s="55"/>
      <c r="J24" s="56"/>
      <c r="K24" s="125"/>
      <c r="L24" s="55"/>
      <c r="M24" s="56"/>
      <c r="N24" s="125"/>
      <c r="O24" s="55">
        <v>4</v>
      </c>
      <c r="P24" s="56" t="s">
        <v>43</v>
      </c>
      <c r="Q24" s="125">
        <v>2</v>
      </c>
      <c r="R24" s="55">
        <v>4</v>
      </c>
      <c r="S24" s="56" t="s">
        <v>37</v>
      </c>
      <c r="T24" s="125">
        <v>2</v>
      </c>
      <c r="U24" s="196">
        <v>120</v>
      </c>
      <c r="V24" s="203">
        <f t="shared" si="3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4">15*(C25+F25+I25+L25+O25+R25)</f>
        <v>120</v>
      </c>
      <c r="V25" s="349">
        <f t="shared" si="3"/>
        <v>4</v>
      </c>
    </row>
    <row r="26" spans="1:22" x14ac:dyDescent="0.25">
      <c r="A26" s="362" t="s">
        <v>66</v>
      </c>
      <c r="B26" s="387" t="s">
        <v>246</v>
      </c>
      <c r="C26" s="94"/>
      <c r="D26" s="95"/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>
        <v>0</v>
      </c>
      <c r="P26" s="95" t="s">
        <v>43</v>
      </c>
      <c r="Q26" s="93">
        <v>3</v>
      </c>
      <c r="R26" s="94">
        <v>0</v>
      </c>
      <c r="S26" s="95">
        <v>0</v>
      </c>
      <c r="T26" s="93">
        <v>3</v>
      </c>
      <c r="U26" s="63"/>
      <c r="V26" s="204">
        <v>6</v>
      </c>
    </row>
    <row r="27" spans="1:22" ht="15.75" thickBot="1" x14ac:dyDescent="0.3">
      <c r="A27" s="271"/>
      <c r="B27" s="370" t="s">
        <v>222</v>
      </c>
      <c r="C27" s="67"/>
      <c r="D27" s="68"/>
      <c r="E27" s="66"/>
      <c r="F27" s="67"/>
      <c r="G27" s="68"/>
      <c r="H27" s="66"/>
      <c r="I27" s="67"/>
      <c r="J27" s="68"/>
      <c r="K27" s="66">
        <v>4</v>
      </c>
      <c r="L27" s="67"/>
      <c r="M27" s="68"/>
      <c r="N27" s="66">
        <v>4</v>
      </c>
      <c r="O27" s="67"/>
      <c r="P27" s="68"/>
      <c r="Q27" s="66"/>
      <c r="R27" s="67"/>
      <c r="S27" s="68"/>
      <c r="T27" s="66">
        <v>2</v>
      </c>
      <c r="U27" s="70"/>
      <c r="V27" s="184">
        <f>E27+H27+K27+N27+Q27+T27</f>
        <v>10</v>
      </c>
    </row>
    <row r="28" spans="1:22" ht="15.75" thickBot="1" x14ac:dyDescent="0.3">
      <c r="A28" s="365" t="s">
        <v>202</v>
      </c>
      <c r="B28" s="354" t="s">
        <v>46</v>
      </c>
      <c r="C28" s="355">
        <v>1</v>
      </c>
      <c r="D28" s="356" t="s">
        <v>47</v>
      </c>
      <c r="E28" s="357">
        <v>0</v>
      </c>
      <c r="F28" s="355">
        <v>1</v>
      </c>
      <c r="G28" s="356" t="s">
        <v>47</v>
      </c>
      <c r="H28" s="357">
        <v>0</v>
      </c>
      <c r="I28" s="355">
        <v>1</v>
      </c>
      <c r="J28" s="356" t="s">
        <v>47</v>
      </c>
      <c r="K28" s="357">
        <v>0</v>
      </c>
      <c r="L28" s="355">
        <v>1</v>
      </c>
      <c r="M28" s="356" t="s">
        <v>47</v>
      </c>
      <c r="N28" s="358">
        <v>0</v>
      </c>
      <c r="O28" s="355">
        <v>1</v>
      </c>
      <c r="P28" s="356" t="s">
        <v>47</v>
      </c>
      <c r="Q28" s="357">
        <v>0</v>
      </c>
      <c r="R28" s="355">
        <v>1</v>
      </c>
      <c r="S28" s="356" t="s">
        <v>47</v>
      </c>
      <c r="T28" s="357">
        <v>0</v>
      </c>
      <c r="U28" s="383">
        <f>15*(C28+F28+I28+L28+O28+R28)</f>
        <v>90</v>
      </c>
      <c r="V28" s="361">
        <f>E28+H28+K28+N28+Q28+T28</f>
        <v>0</v>
      </c>
    </row>
    <row r="29" spans="1:22" ht="15.75" thickBot="1" x14ac:dyDescent="0.3">
      <c r="A29" s="371"/>
      <c r="B29" s="103" t="s">
        <v>48</v>
      </c>
      <c r="C29" s="104">
        <f>SUM(C6:C28)</f>
        <v>22</v>
      </c>
      <c r="D29" s="105"/>
      <c r="E29" s="106">
        <f>SUM(E6:E28)</f>
        <v>31</v>
      </c>
      <c r="F29" s="104">
        <f t="shared" ref="F29" si="5">SUM(F6:F28)</f>
        <v>20</v>
      </c>
      <c r="G29" s="105"/>
      <c r="H29" s="106">
        <f t="shared" ref="H29:I29" si="6">SUM(H6:H28)</f>
        <v>29</v>
      </c>
      <c r="I29" s="104">
        <f t="shared" si="6"/>
        <v>18</v>
      </c>
      <c r="J29" s="105"/>
      <c r="K29" s="106">
        <f t="shared" ref="K29:L29" si="7">SUM(K6:K28)</f>
        <v>30</v>
      </c>
      <c r="L29" s="104">
        <f t="shared" si="7"/>
        <v>18</v>
      </c>
      <c r="M29" s="105"/>
      <c r="N29" s="106">
        <f t="shared" ref="N29" si="8">SUM(N6:N28)</f>
        <v>30</v>
      </c>
      <c r="O29" s="104">
        <f>SUM(O6:O28)-O25</f>
        <v>21</v>
      </c>
      <c r="P29" s="105"/>
      <c r="Q29" s="106">
        <f>SUM(Q6:Q28)-Q25</f>
        <v>30</v>
      </c>
      <c r="R29" s="104">
        <f>SUM(R6:R28)-R25</f>
        <v>20</v>
      </c>
      <c r="S29" s="105"/>
      <c r="T29" s="106">
        <f>SUM(T6:T28)-T25</f>
        <v>30</v>
      </c>
      <c r="U29" s="107">
        <f>SUM(U6:U28)-U25</f>
        <v>1665</v>
      </c>
      <c r="V29" s="185">
        <f>SUM(V6:V27)-V25</f>
        <v>180</v>
      </c>
    </row>
    <row r="31" spans="1:22" x14ac:dyDescent="0.25">
      <c r="A31" s="299" t="s">
        <v>210</v>
      </c>
    </row>
    <row r="32" spans="1:22" x14ac:dyDescent="0.25">
      <c r="A32" s="299" t="s">
        <v>226</v>
      </c>
    </row>
    <row r="33" spans="1:1" x14ac:dyDescent="0.25">
      <c r="A33" s="299" t="s">
        <v>211</v>
      </c>
    </row>
    <row r="34" spans="1:1" x14ac:dyDescent="0.25">
      <c r="A34" s="299" t="s">
        <v>212</v>
      </c>
    </row>
    <row r="35" spans="1:1" x14ac:dyDescent="0.25">
      <c r="A35" s="299" t="s">
        <v>308</v>
      </c>
    </row>
    <row r="36" spans="1:1" x14ac:dyDescent="0.25">
      <c r="A36" s="299" t="s">
        <v>213</v>
      </c>
    </row>
    <row r="37" spans="1:1" x14ac:dyDescent="0.25">
      <c r="A37" s="299" t="s">
        <v>214</v>
      </c>
    </row>
    <row r="38" spans="1:1" x14ac:dyDescent="0.25">
      <c r="A38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V38"/>
  <sheetViews>
    <sheetView zoomScale="115" zoomScaleNormal="115" workbookViewId="0">
      <selection activeCell="C29" sqref="C29:V29"/>
    </sheetView>
  </sheetViews>
  <sheetFormatPr defaultRowHeight="15" x14ac:dyDescent="0.25"/>
  <cols>
    <col min="1" max="1" width="17.7109375" style="249" bestFit="1" customWidth="1"/>
    <col min="2" max="2" width="40.140625" style="249" bestFit="1" customWidth="1"/>
    <col min="3" max="4" width="4.140625" style="249" customWidth="1"/>
    <col min="5" max="5" width="4.140625" customWidth="1"/>
    <col min="6" max="7" width="4.140625" style="249" customWidth="1"/>
    <col min="8" max="8" width="4.140625" customWidth="1"/>
    <col min="9" max="10" width="4.140625" style="249" customWidth="1"/>
    <col min="11" max="11" width="4.140625" customWidth="1"/>
    <col min="12" max="13" width="4.140625" style="249" customWidth="1"/>
    <col min="14" max="14" width="4.140625" customWidth="1"/>
    <col min="15" max="16" width="4.140625" style="249" customWidth="1"/>
    <col min="17" max="17" width="4.140625" customWidth="1"/>
    <col min="18" max="19" width="4.140625" style="249" customWidth="1"/>
    <col min="20" max="20" width="4.140625" customWidth="1"/>
    <col min="21" max="21" width="5" bestFit="1" customWidth="1"/>
    <col min="22" max="22" width="4" bestFit="1" customWidth="1"/>
  </cols>
  <sheetData>
    <row r="1" spans="1:22" x14ac:dyDescent="0.25">
      <c r="A1" s="428" t="s">
        <v>321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142</v>
      </c>
      <c r="B16" s="147" t="s">
        <v>277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200">
        <f t="shared" ref="V16:V19" si="1">E16+H16+K16+N16+Q16+T16</f>
        <v>42</v>
      </c>
    </row>
    <row r="17" spans="1:22" x14ac:dyDescent="0.25">
      <c r="A17" s="111" t="s">
        <v>143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si="1"/>
        <v>4</v>
      </c>
    </row>
    <row r="18" spans="1:22" x14ac:dyDescent="0.25">
      <c r="A18" s="111" t="s">
        <v>144</v>
      </c>
      <c r="B18" s="80" t="s">
        <v>255</v>
      </c>
      <c r="C18" s="148"/>
      <c r="D18" s="149"/>
      <c r="E18" s="81"/>
      <c r="F18" s="148"/>
      <c r="G18" s="149"/>
      <c r="H18" s="81"/>
      <c r="I18" s="148"/>
      <c r="J18" s="149"/>
      <c r="K18" s="81"/>
      <c r="L18" s="148"/>
      <c r="M18" s="149"/>
      <c r="N18" s="81"/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7">
        <v>90</v>
      </c>
      <c r="V19" s="200">
        <f t="shared" si="1"/>
        <v>6</v>
      </c>
    </row>
    <row r="20" spans="1:22" x14ac:dyDescent="0.25">
      <c r="A20" s="111" t="s">
        <v>115</v>
      </c>
      <c r="B20" s="84" t="s">
        <v>242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19">
        <v>240</v>
      </c>
      <c r="V20" s="120">
        <f>E20+H20+K20+N20+Q20+T20</f>
        <v>24</v>
      </c>
    </row>
    <row r="21" spans="1:22" x14ac:dyDescent="0.25">
      <c r="A21" s="111" t="s">
        <v>58</v>
      </c>
      <c r="B21" s="84" t="s">
        <v>250</v>
      </c>
      <c r="C21" s="152">
        <v>1</v>
      </c>
      <c r="D21" s="153" t="s">
        <v>37</v>
      </c>
      <c r="E21" s="118">
        <v>3</v>
      </c>
      <c r="F21" s="152">
        <v>1</v>
      </c>
      <c r="G21" s="153" t="s">
        <v>37</v>
      </c>
      <c r="H21" s="118">
        <v>3</v>
      </c>
      <c r="I21" s="152">
        <v>1</v>
      </c>
      <c r="J21" s="153" t="s">
        <v>37</v>
      </c>
      <c r="K21" s="118">
        <v>3</v>
      </c>
      <c r="L21" s="152">
        <v>1</v>
      </c>
      <c r="M21" s="153" t="s">
        <v>37</v>
      </c>
      <c r="N21" s="118">
        <v>3</v>
      </c>
      <c r="O21" s="152">
        <v>1</v>
      </c>
      <c r="P21" s="153" t="s">
        <v>37</v>
      </c>
      <c r="Q21" s="118">
        <v>3</v>
      </c>
      <c r="R21" s="152">
        <v>1</v>
      </c>
      <c r="S21" s="153" t="s">
        <v>37</v>
      </c>
      <c r="T21" s="118">
        <v>3</v>
      </c>
      <c r="U21" s="119">
        <v>90</v>
      </c>
      <c r="V21" s="120">
        <f>E21+H21+K21+N21+Q21+T21</f>
        <v>18</v>
      </c>
    </row>
    <row r="22" spans="1:22" x14ac:dyDescent="0.25">
      <c r="A22" s="111" t="s">
        <v>96</v>
      </c>
      <c r="B22" s="84" t="s">
        <v>251</v>
      </c>
      <c r="C22" s="152">
        <v>2</v>
      </c>
      <c r="D22" s="153" t="s">
        <v>37</v>
      </c>
      <c r="E22" s="118">
        <v>2</v>
      </c>
      <c r="F22" s="152">
        <v>2</v>
      </c>
      <c r="G22" s="153" t="s">
        <v>37</v>
      </c>
      <c r="H22" s="118">
        <v>2</v>
      </c>
      <c r="I22" s="152">
        <v>2</v>
      </c>
      <c r="J22" s="153" t="s">
        <v>37</v>
      </c>
      <c r="K22" s="118">
        <v>2</v>
      </c>
      <c r="L22" s="152">
        <v>2</v>
      </c>
      <c r="M22" s="153" t="s">
        <v>37</v>
      </c>
      <c r="N22" s="118">
        <v>2</v>
      </c>
      <c r="O22" s="152">
        <v>2</v>
      </c>
      <c r="P22" s="153" t="s">
        <v>37</v>
      </c>
      <c r="Q22" s="118">
        <v>2</v>
      </c>
      <c r="R22" s="152">
        <v>2</v>
      </c>
      <c r="S22" s="153" t="s">
        <v>37</v>
      </c>
      <c r="T22" s="118">
        <v>2</v>
      </c>
      <c r="U22" s="119">
        <v>120</v>
      </c>
      <c r="V22" s="120">
        <f>E22+H22+K22+N22+Q22+T22</f>
        <v>12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202">
        <f t="shared" ref="V23:V25" si="2">E23+H23+K23+N23+Q23+T23</f>
        <v>2</v>
      </c>
    </row>
    <row r="24" spans="1:22" x14ac:dyDescent="0.25">
      <c r="A24" s="156" t="s">
        <v>65</v>
      </c>
      <c r="B24" s="85" t="s">
        <v>231</v>
      </c>
      <c r="C24" s="53"/>
      <c r="D24" s="54"/>
      <c r="E24" s="123"/>
      <c r="F24" s="53"/>
      <c r="G24" s="54"/>
      <c r="H24" s="123"/>
      <c r="I24" s="53"/>
      <c r="J24" s="54"/>
      <c r="K24" s="123"/>
      <c r="L24" s="53"/>
      <c r="M24" s="54"/>
      <c r="N24" s="123"/>
      <c r="O24" s="53">
        <v>4</v>
      </c>
      <c r="P24" s="54" t="s">
        <v>43</v>
      </c>
      <c r="Q24" s="123">
        <v>2</v>
      </c>
      <c r="R24" s="53">
        <v>4</v>
      </c>
      <c r="S24" s="54" t="s">
        <v>37</v>
      </c>
      <c r="T24" s="123">
        <v>2</v>
      </c>
      <c r="U24" s="169">
        <v>120</v>
      </c>
      <c r="V24" s="202">
        <f t="shared" si="2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3">15*(C25+F25+I25+L25+O25+R25)</f>
        <v>120</v>
      </c>
      <c r="V25" s="349">
        <f t="shared" si="2"/>
        <v>4</v>
      </c>
    </row>
    <row r="26" spans="1:22" x14ac:dyDescent="0.25">
      <c r="A26" s="362" t="s">
        <v>66</v>
      </c>
      <c r="B26" s="387" t="s">
        <v>246</v>
      </c>
      <c r="C26" s="94"/>
      <c r="D26" s="95"/>
      <c r="E26" s="93"/>
      <c r="F26" s="94"/>
      <c r="G26" s="95"/>
      <c r="H26" s="93"/>
      <c r="I26" s="94"/>
      <c r="J26" s="95"/>
      <c r="K26" s="93"/>
      <c r="L26" s="94"/>
      <c r="M26" s="95"/>
      <c r="N26" s="93"/>
      <c r="O26" s="94">
        <v>0</v>
      </c>
      <c r="P26" s="95" t="s">
        <v>43</v>
      </c>
      <c r="Q26" s="93">
        <v>3</v>
      </c>
      <c r="R26" s="94">
        <v>0</v>
      </c>
      <c r="S26" s="95">
        <v>0</v>
      </c>
      <c r="T26" s="93">
        <v>3</v>
      </c>
      <c r="U26" s="63"/>
      <c r="V26" s="204">
        <v>6</v>
      </c>
    </row>
    <row r="27" spans="1:22" ht="15.75" thickBot="1" x14ac:dyDescent="0.3">
      <c r="A27" s="271"/>
      <c r="B27" s="370" t="s">
        <v>222</v>
      </c>
      <c r="C27" s="67"/>
      <c r="D27" s="68"/>
      <c r="E27" s="66"/>
      <c r="F27" s="67"/>
      <c r="G27" s="68"/>
      <c r="H27" s="66">
        <v>1</v>
      </c>
      <c r="I27" s="67"/>
      <c r="J27" s="68"/>
      <c r="K27" s="66">
        <v>3</v>
      </c>
      <c r="L27" s="67"/>
      <c r="M27" s="68"/>
      <c r="N27" s="66">
        <v>4</v>
      </c>
      <c r="O27" s="67"/>
      <c r="P27" s="68"/>
      <c r="Q27" s="66"/>
      <c r="R27" s="67"/>
      <c r="S27" s="68"/>
      <c r="T27" s="66">
        <v>2</v>
      </c>
      <c r="U27" s="70"/>
      <c r="V27" s="184">
        <f>E27+H27+K27+N27+Q27+T27</f>
        <v>10</v>
      </c>
    </row>
    <row r="28" spans="1:22" ht="15.75" thickBot="1" x14ac:dyDescent="0.3">
      <c r="A28" s="365" t="s">
        <v>202</v>
      </c>
      <c r="B28" s="354" t="s">
        <v>46</v>
      </c>
      <c r="C28" s="355">
        <v>1</v>
      </c>
      <c r="D28" s="356" t="s">
        <v>47</v>
      </c>
      <c r="E28" s="357">
        <v>0</v>
      </c>
      <c r="F28" s="355">
        <v>1</v>
      </c>
      <c r="G28" s="356" t="s">
        <v>47</v>
      </c>
      <c r="H28" s="357">
        <v>0</v>
      </c>
      <c r="I28" s="355">
        <v>1</v>
      </c>
      <c r="J28" s="356" t="s">
        <v>47</v>
      </c>
      <c r="K28" s="357">
        <v>0</v>
      </c>
      <c r="L28" s="355">
        <v>1</v>
      </c>
      <c r="M28" s="356" t="s">
        <v>47</v>
      </c>
      <c r="N28" s="358">
        <v>0</v>
      </c>
      <c r="O28" s="355">
        <v>1</v>
      </c>
      <c r="P28" s="356" t="s">
        <v>47</v>
      </c>
      <c r="Q28" s="357">
        <v>0</v>
      </c>
      <c r="R28" s="355">
        <v>1</v>
      </c>
      <c r="S28" s="356" t="s">
        <v>47</v>
      </c>
      <c r="T28" s="357">
        <v>0</v>
      </c>
      <c r="U28" s="383">
        <f>15*(C28+F28+I28+L28+O28+R28)</f>
        <v>90</v>
      </c>
      <c r="V28" s="361">
        <f>E28+H28+K28+N28+Q28+T28</f>
        <v>0</v>
      </c>
    </row>
    <row r="29" spans="1:22" ht="15.75" thickBot="1" x14ac:dyDescent="0.3">
      <c r="A29" s="371"/>
      <c r="B29" s="103" t="s">
        <v>48</v>
      </c>
      <c r="C29" s="104">
        <f>SUM(C6:C28)</f>
        <v>22</v>
      </c>
      <c r="D29" s="105"/>
      <c r="E29" s="106">
        <f>SUM(E6:E28)</f>
        <v>31</v>
      </c>
      <c r="F29" s="104">
        <f t="shared" ref="F29" si="4">SUM(F6:F28)</f>
        <v>20</v>
      </c>
      <c r="G29" s="105"/>
      <c r="H29" s="106">
        <f t="shared" ref="H29:I29" si="5">SUM(H6:H28)</f>
        <v>30</v>
      </c>
      <c r="I29" s="104">
        <f t="shared" si="5"/>
        <v>18</v>
      </c>
      <c r="J29" s="105"/>
      <c r="K29" s="106">
        <f t="shared" ref="K29:L29" si="6">SUM(K6:K28)</f>
        <v>29</v>
      </c>
      <c r="L29" s="104">
        <f t="shared" si="6"/>
        <v>18</v>
      </c>
      <c r="M29" s="105"/>
      <c r="N29" s="106">
        <f t="shared" ref="N29" si="7">SUM(N6:N28)</f>
        <v>30</v>
      </c>
      <c r="O29" s="104">
        <f>SUM(O6:O28)-O25</f>
        <v>21</v>
      </c>
      <c r="P29" s="105"/>
      <c r="Q29" s="106">
        <f>SUM(Q6:Q28)-Q25</f>
        <v>30</v>
      </c>
      <c r="R29" s="104">
        <f>SUM(R6:R28)-R25</f>
        <v>20</v>
      </c>
      <c r="S29" s="105"/>
      <c r="T29" s="106">
        <f>SUM(T6:T28)-T25</f>
        <v>30</v>
      </c>
      <c r="U29" s="107">
        <f>SUM(U6:U28)-U25</f>
        <v>1665</v>
      </c>
      <c r="V29" s="185">
        <f>SUM(V6:V27)-V25</f>
        <v>180</v>
      </c>
    </row>
    <row r="31" spans="1:22" x14ac:dyDescent="0.25">
      <c r="A31" s="299" t="s">
        <v>210</v>
      </c>
    </row>
    <row r="32" spans="1:22" x14ac:dyDescent="0.25">
      <c r="A32" s="299" t="s">
        <v>226</v>
      </c>
    </row>
    <row r="33" spans="1:1" x14ac:dyDescent="0.25">
      <c r="A33" s="299" t="s">
        <v>211</v>
      </c>
    </row>
    <row r="34" spans="1:1" x14ac:dyDescent="0.25">
      <c r="A34" s="299" t="s">
        <v>212</v>
      </c>
    </row>
    <row r="35" spans="1:1" x14ac:dyDescent="0.25">
      <c r="A35" s="299" t="s">
        <v>308</v>
      </c>
    </row>
    <row r="36" spans="1:1" x14ac:dyDescent="0.25">
      <c r="A36" s="299" t="s">
        <v>213</v>
      </c>
    </row>
    <row r="37" spans="1:1" x14ac:dyDescent="0.25">
      <c r="A37" s="299" t="s">
        <v>214</v>
      </c>
    </row>
    <row r="38" spans="1:1" x14ac:dyDescent="0.25">
      <c r="A38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V40"/>
  <sheetViews>
    <sheetView workbookViewId="0">
      <selection activeCell="B19" sqref="B19"/>
    </sheetView>
  </sheetViews>
  <sheetFormatPr defaultRowHeight="15" x14ac:dyDescent="0.25"/>
  <cols>
    <col min="1" max="1" width="18" style="249" customWidth="1"/>
    <col min="2" max="2" width="39.140625" style="249" customWidth="1"/>
    <col min="3" max="4" width="4.7109375" style="249" customWidth="1"/>
    <col min="5" max="5" width="4.7109375" style="248" customWidth="1"/>
    <col min="6" max="7" width="4.7109375" style="249" customWidth="1"/>
    <col min="8" max="8" width="4.7109375" style="248" customWidth="1"/>
    <col min="9" max="10" width="4.7109375" style="249" customWidth="1"/>
    <col min="11" max="11" width="4.7109375" style="248" customWidth="1"/>
    <col min="12" max="13" width="4.7109375" style="249" customWidth="1"/>
    <col min="14" max="14" width="4.7109375" style="248" customWidth="1"/>
    <col min="15" max="16" width="4.7109375" style="249" customWidth="1"/>
    <col min="17" max="17" width="4.7109375" style="248" customWidth="1"/>
    <col min="18" max="19" width="4.7109375" style="249" customWidth="1"/>
    <col min="20" max="20" width="4.7109375" style="248" customWidth="1"/>
    <col min="21" max="21" width="5.85546875" style="249" customWidth="1"/>
    <col min="22" max="22" width="5.85546875" style="248" customWidth="1"/>
    <col min="23" max="16384" width="9.140625" style="249"/>
  </cols>
  <sheetData>
    <row r="1" spans="1:22" x14ac:dyDescent="0.25">
      <c r="A1" s="428" t="s">
        <v>309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69" t="s">
        <v>24</v>
      </c>
      <c r="C4" s="470" t="s">
        <v>25</v>
      </c>
      <c r="D4" s="471"/>
      <c r="E4" s="472"/>
      <c r="F4" s="462" t="s">
        <v>26</v>
      </c>
      <c r="G4" s="471"/>
      <c r="H4" s="472"/>
      <c r="I4" s="462" t="s">
        <v>27</v>
      </c>
      <c r="J4" s="471"/>
      <c r="K4" s="472"/>
      <c r="L4" s="462" t="s">
        <v>28</v>
      </c>
      <c r="M4" s="463"/>
      <c r="N4" s="464"/>
      <c r="O4" s="462" t="s">
        <v>29</v>
      </c>
      <c r="P4" s="463"/>
      <c r="Q4" s="464"/>
      <c r="R4" s="462" t="s">
        <v>30</v>
      </c>
      <c r="S4" s="463"/>
      <c r="T4" s="464"/>
      <c r="U4" s="465" t="s">
        <v>31</v>
      </c>
      <c r="V4" s="467" t="s">
        <v>32</v>
      </c>
    </row>
    <row r="5" spans="1:22" ht="15.75" thickBot="1" x14ac:dyDescent="0.3">
      <c r="A5" s="438"/>
      <c r="B5" s="466"/>
      <c r="C5" s="300" t="s">
        <v>31</v>
      </c>
      <c r="D5" s="301"/>
      <c r="E5" s="322" t="s">
        <v>32</v>
      </c>
      <c r="F5" s="300" t="s">
        <v>31</v>
      </c>
      <c r="G5" s="301"/>
      <c r="H5" s="322" t="s">
        <v>32</v>
      </c>
      <c r="I5" s="300" t="s">
        <v>31</v>
      </c>
      <c r="J5" s="301"/>
      <c r="K5" s="322" t="s">
        <v>32</v>
      </c>
      <c r="L5" s="300" t="s">
        <v>31</v>
      </c>
      <c r="M5" s="301"/>
      <c r="N5" s="322" t="s">
        <v>32</v>
      </c>
      <c r="O5" s="300" t="s">
        <v>31</v>
      </c>
      <c r="P5" s="301"/>
      <c r="Q5" s="322" t="s">
        <v>32</v>
      </c>
      <c r="R5" s="300" t="s">
        <v>31</v>
      </c>
      <c r="S5" s="301"/>
      <c r="T5" s="322" t="s">
        <v>32</v>
      </c>
      <c r="U5" s="466"/>
      <c r="V5" s="468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323">
        <v>3</v>
      </c>
      <c r="F6" s="140">
        <v>2</v>
      </c>
      <c r="G6" s="141" t="s">
        <v>33</v>
      </c>
      <c r="H6" s="323">
        <v>3</v>
      </c>
      <c r="I6" s="302">
        <v>2</v>
      </c>
      <c r="J6" s="303" t="s">
        <v>33</v>
      </c>
      <c r="K6" s="337">
        <v>3</v>
      </c>
      <c r="L6" s="140">
        <v>2</v>
      </c>
      <c r="M6" s="141" t="s">
        <v>33</v>
      </c>
      <c r="N6" s="323">
        <v>3</v>
      </c>
      <c r="O6" s="140">
        <v>2</v>
      </c>
      <c r="P6" s="141" t="s">
        <v>33</v>
      </c>
      <c r="Q6" s="323">
        <v>3</v>
      </c>
      <c r="R6" s="140">
        <v>2</v>
      </c>
      <c r="S6" s="141" t="s">
        <v>33</v>
      </c>
      <c r="T6" s="323">
        <v>3</v>
      </c>
      <c r="U6" s="289">
        <v>180</v>
      </c>
      <c r="V6" s="340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324"/>
      <c r="F7" s="112"/>
      <c r="G7" s="142"/>
      <c r="H7" s="324"/>
      <c r="I7" s="113"/>
      <c r="J7" s="114"/>
      <c r="K7" s="325"/>
      <c r="L7" s="113"/>
      <c r="M7" s="114"/>
      <c r="N7" s="325"/>
      <c r="O7" s="113"/>
      <c r="P7" s="114"/>
      <c r="Q7" s="325"/>
      <c r="R7" s="113"/>
      <c r="S7" s="114" t="s">
        <v>35</v>
      </c>
      <c r="T7" s="325">
        <v>0</v>
      </c>
      <c r="U7" s="290"/>
      <c r="V7" s="341">
        <f t="shared" ref="V7:V16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325">
        <v>1</v>
      </c>
      <c r="F8" s="113">
        <v>1</v>
      </c>
      <c r="G8" s="114" t="s">
        <v>33</v>
      </c>
      <c r="H8" s="325">
        <v>1</v>
      </c>
      <c r="I8" s="113"/>
      <c r="J8" s="114"/>
      <c r="K8" s="325"/>
      <c r="L8" s="113"/>
      <c r="M8" s="114"/>
      <c r="N8" s="325"/>
      <c r="O8" s="113"/>
      <c r="P8" s="114"/>
      <c r="Q8" s="325"/>
      <c r="R8" s="113"/>
      <c r="S8" s="114"/>
      <c r="T8" s="325"/>
      <c r="U8" s="291">
        <v>30</v>
      </c>
      <c r="V8" s="342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325">
        <v>2</v>
      </c>
      <c r="F9" s="113">
        <v>2</v>
      </c>
      <c r="G9" s="114" t="s">
        <v>37</v>
      </c>
      <c r="H9" s="325">
        <v>2</v>
      </c>
      <c r="I9" s="113">
        <v>1</v>
      </c>
      <c r="J9" s="114" t="s">
        <v>37</v>
      </c>
      <c r="K9" s="325">
        <v>1</v>
      </c>
      <c r="L9" s="113">
        <v>1</v>
      </c>
      <c r="M9" s="114" t="s">
        <v>37</v>
      </c>
      <c r="N9" s="325">
        <v>1</v>
      </c>
      <c r="O9" s="113">
        <v>1</v>
      </c>
      <c r="P9" s="114" t="s">
        <v>37</v>
      </c>
      <c r="Q9" s="325">
        <v>1</v>
      </c>
      <c r="R9" s="113"/>
      <c r="S9" s="114"/>
      <c r="T9" s="325"/>
      <c r="U9" s="292">
        <v>105</v>
      </c>
      <c r="V9" s="343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325">
        <v>4</v>
      </c>
      <c r="F10" s="113">
        <v>2</v>
      </c>
      <c r="G10" s="114" t="s">
        <v>37</v>
      </c>
      <c r="H10" s="325">
        <v>4</v>
      </c>
      <c r="I10" s="113">
        <v>1</v>
      </c>
      <c r="J10" s="114" t="s">
        <v>37</v>
      </c>
      <c r="K10" s="325">
        <v>2</v>
      </c>
      <c r="L10" s="113">
        <v>1</v>
      </c>
      <c r="M10" s="114" t="s">
        <v>37</v>
      </c>
      <c r="N10" s="325">
        <v>2</v>
      </c>
      <c r="O10" s="113">
        <v>1</v>
      </c>
      <c r="P10" s="114" t="s">
        <v>37</v>
      </c>
      <c r="Q10" s="325">
        <v>2</v>
      </c>
      <c r="R10" s="113"/>
      <c r="S10" s="114"/>
      <c r="T10" s="325"/>
      <c r="U10" s="292">
        <v>105</v>
      </c>
      <c r="V10" s="344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325"/>
      <c r="F11" s="113"/>
      <c r="G11" s="114"/>
      <c r="H11" s="325"/>
      <c r="I11" s="113"/>
      <c r="J11" s="114"/>
      <c r="K11" s="325"/>
      <c r="L11" s="113"/>
      <c r="M11" s="114"/>
      <c r="N11" s="325"/>
      <c r="O11" s="113">
        <v>1</v>
      </c>
      <c r="P11" s="114" t="s">
        <v>37</v>
      </c>
      <c r="Q11" s="325">
        <v>1</v>
      </c>
      <c r="R11" s="113">
        <v>2</v>
      </c>
      <c r="S11" s="114" t="s">
        <v>37</v>
      </c>
      <c r="T11" s="325">
        <v>2</v>
      </c>
      <c r="U11" s="292">
        <v>45</v>
      </c>
      <c r="V11" s="344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325"/>
      <c r="F12" s="113"/>
      <c r="G12" s="114"/>
      <c r="H12" s="325"/>
      <c r="I12" s="113"/>
      <c r="J12" s="114"/>
      <c r="K12" s="325"/>
      <c r="L12" s="113"/>
      <c r="M12" s="114"/>
      <c r="N12" s="325"/>
      <c r="O12" s="113"/>
      <c r="P12" s="114"/>
      <c r="Q12" s="325"/>
      <c r="R12" s="113"/>
      <c r="S12" s="114" t="s">
        <v>35</v>
      </c>
      <c r="T12" s="325">
        <v>0</v>
      </c>
      <c r="U12" s="292"/>
      <c r="V12" s="345">
        <f t="shared" si="0"/>
        <v>0</v>
      </c>
    </row>
    <row r="13" spans="1:22" x14ac:dyDescent="0.25">
      <c r="A13" s="111" t="s">
        <v>54</v>
      </c>
      <c r="B13" s="77" t="s">
        <v>39</v>
      </c>
      <c r="C13" s="304">
        <v>2</v>
      </c>
      <c r="D13" s="305" t="s">
        <v>33</v>
      </c>
      <c r="E13" s="326">
        <v>2</v>
      </c>
      <c r="F13" s="304"/>
      <c r="G13" s="305"/>
      <c r="H13" s="326"/>
      <c r="I13" s="304"/>
      <c r="J13" s="305"/>
      <c r="K13" s="326"/>
      <c r="L13" s="304"/>
      <c r="M13" s="305"/>
      <c r="N13" s="326"/>
      <c r="O13" s="304"/>
      <c r="P13" s="305"/>
      <c r="Q13" s="326"/>
      <c r="R13" s="304"/>
      <c r="S13" s="305"/>
      <c r="T13" s="326"/>
      <c r="U13" s="293">
        <v>30</v>
      </c>
      <c r="V13" s="162">
        <f t="shared" si="0"/>
        <v>2</v>
      </c>
    </row>
    <row r="14" spans="1:22" x14ac:dyDescent="0.25">
      <c r="A14" s="111" t="s">
        <v>55</v>
      </c>
      <c r="B14" s="77" t="s">
        <v>41</v>
      </c>
      <c r="C14" s="304"/>
      <c r="D14" s="305"/>
      <c r="E14" s="326"/>
      <c r="F14" s="304"/>
      <c r="G14" s="305"/>
      <c r="H14" s="326"/>
      <c r="I14" s="304"/>
      <c r="J14" s="305"/>
      <c r="K14" s="326"/>
      <c r="L14" s="304">
        <v>2</v>
      </c>
      <c r="M14" s="305" t="s">
        <v>33</v>
      </c>
      <c r="N14" s="326">
        <v>2</v>
      </c>
      <c r="O14" s="304"/>
      <c r="P14" s="305"/>
      <c r="Q14" s="326"/>
      <c r="R14" s="304"/>
      <c r="S14" s="305"/>
      <c r="T14" s="326"/>
      <c r="U14" s="293">
        <v>30</v>
      </c>
      <c r="V14" s="162">
        <f t="shared" si="0"/>
        <v>2</v>
      </c>
    </row>
    <row r="15" spans="1:22" ht="15.75" thickBot="1" x14ac:dyDescent="0.3">
      <c r="A15" s="252" t="s">
        <v>56</v>
      </c>
      <c r="B15" s="109" t="s">
        <v>42</v>
      </c>
      <c r="C15" s="306"/>
      <c r="D15" s="307"/>
      <c r="E15" s="327"/>
      <c r="F15" s="304"/>
      <c r="G15" s="305"/>
      <c r="H15" s="326"/>
      <c r="I15" s="304">
        <v>2</v>
      </c>
      <c r="J15" s="305" t="s">
        <v>33</v>
      </c>
      <c r="K15" s="326">
        <v>2</v>
      </c>
      <c r="L15" s="304"/>
      <c r="M15" s="305"/>
      <c r="N15" s="326"/>
      <c r="O15" s="304"/>
      <c r="P15" s="305"/>
      <c r="Q15" s="326"/>
      <c r="R15" s="304"/>
      <c r="S15" s="305"/>
      <c r="T15" s="326"/>
      <c r="U15" s="285">
        <v>30</v>
      </c>
      <c r="V15" s="163">
        <f t="shared" si="0"/>
        <v>2</v>
      </c>
    </row>
    <row r="16" spans="1:22" ht="23.25" x14ac:dyDescent="0.25">
      <c r="A16" s="111" t="s">
        <v>89</v>
      </c>
      <c r="B16" s="79" t="s">
        <v>249</v>
      </c>
      <c r="C16" s="148">
        <v>2</v>
      </c>
      <c r="D16" s="149" t="s">
        <v>33</v>
      </c>
      <c r="E16" s="328">
        <v>7</v>
      </c>
      <c r="F16" s="308">
        <v>2</v>
      </c>
      <c r="G16" s="309" t="s">
        <v>33</v>
      </c>
      <c r="H16" s="338">
        <v>7</v>
      </c>
      <c r="I16" s="308">
        <v>2</v>
      </c>
      <c r="J16" s="309" t="s">
        <v>33</v>
      </c>
      <c r="K16" s="338">
        <v>7</v>
      </c>
      <c r="L16" s="308">
        <v>2</v>
      </c>
      <c r="M16" s="309" t="s">
        <v>33</v>
      </c>
      <c r="N16" s="338">
        <v>7</v>
      </c>
      <c r="O16" s="308">
        <v>2</v>
      </c>
      <c r="P16" s="309" t="s">
        <v>33</v>
      </c>
      <c r="Q16" s="338">
        <v>7</v>
      </c>
      <c r="R16" s="308">
        <v>2</v>
      </c>
      <c r="S16" s="309" t="s">
        <v>37</v>
      </c>
      <c r="T16" s="338">
        <v>7</v>
      </c>
      <c r="U16" s="310">
        <v>180</v>
      </c>
      <c r="V16" s="166">
        <f t="shared" si="0"/>
        <v>42</v>
      </c>
    </row>
    <row r="17" spans="1:22" ht="23.25" x14ac:dyDescent="0.25">
      <c r="A17" s="111" t="s">
        <v>90</v>
      </c>
      <c r="B17" s="80" t="s">
        <v>253</v>
      </c>
      <c r="C17" s="148">
        <v>1</v>
      </c>
      <c r="D17" s="149" t="s">
        <v>33</v>
      </c>
      <c r="E17" s="329">
        <v>1</v>
      </c>
      <c r="F17" s="148">
        <v>1</v>
      </c>
      <c r="G17" s="149" t="s">
        <v>33</v>
      </c>
      <c r="H17" s="329">
        <v>1</v>
      </c>
      <c r="I17" s="148">
        <v>1</v>
      </c>
      <c r="J17" s="149" t="s">
        <v>33</v>
      </c>
      <c r="K17" s="329">
        <v>1</v>
      </c>
      <c r="L17" s="148">
        <v>1</v>
      </c>
      <c r="M17" s="149" t="s">
        <v>33</v>
      </c>
      <c r="N17" s="329">
        <v>1</v>
      </c>
      <c r="O17" s="148"/>
      <c r="P17" s="149"/>
      <c r="Q17" s="329"/>
      <c r="R17" s="148"/>
      <c r="S17" s="149"/>
      <c r="T17" s="329"/>
      <c r="U17" s="311">
        <v>90</v>
      </c>
      <c r="V17" s="346">
        <f>SUM(E17+H17+K17+N17+Q17+T17)</f>
        <v>4</v>
      </c>
    </row>
    <row r="18" spans="1:22" ht="23.25" x14ac:dyDescent="0.25">
      <c r="A18" s="111" t="s">
        <v>104</v>
      </c>
      <c r="B18" s="80" t="s">
        <v>255</v>
      </c>
      <c r="C18" s="148"/>
      <c r="D18" s="149"/>
      <c r="E18" s="329"/>
      <c r="F18" s="148"/>
      <c r="G18" s="149"/>
      <c r="H18" s="329"/>
      <c r="I18" s="148"/>
      <c r="J18" s="149"/>
      <c r="K18" s="329"/>
      <c r="L18" s="148"/>
      <c r="M18" s="149"/>
      <c r="N18" s="329"/>
      <c r="O18" s="148">
        <v>1</v>
      </c>
      <c r="P18" s="149" t="s">
        <v>33</v>
      </c>
      <c r="Q18" s="329">
        <v>1</v>
      </c>
      <c r="R18" s="148">
        <v>1</v>
      </c>
      <c r="S18" s="149" t="s">
        <v>33</v>
      </c>
      <c r="T18" s="329">
        <v>1</v>
      </c>
      <c r="U18" s="311">
        <v>30</v>
      </c>
      <c r="V18" s="346">
        <f>SUM(E18+H18+K18+N18+Q18+T18)</f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329">
        <v>1</v>
      </c>
      <c r="F19" s="148">
        <v>1</v>
      </c>
      <c r="G19" s="149" t="s">
        <v>37</v>
      </c>
      <c r="H19" s="329">
        <v>1</v>
      </c>
      <c r="I19" s="148">
        <v>1</v>
      </c>
      <c r="J19" s="149" t="s">
        <v>37</v>
      </c>
      <c r="K19" s="329">
        <v>1</v>
      </c>
      <c r="L19" s="148">
        <v>1</v>
      </c>
      <c r="M19" s="149" t="s">
        <v>37</v>
      </c>
      <c r="N19" s="329">
        <v>1</v>
      </c>
      <c r="O19" s="148">
        <v>1</v>
      </c>
      <c r="P19" s="149" t="s">
        <v>37</v>
      </c>
      <c r="Q19" s="329">
        <v>1</v>
      </c>
      <c r="R19" s="148">
        <v>1</v>
      </c>
      <c r="S19" s="149" t="s">
        <v>37</v>
      </c>
      <c r="T19" s="329">
        <v>1</v>
      </c>
      <c r="U19" s="311">
        <v>90</v>
      </c>
      <c r="V19" s="346">
        <f>SUM(E19+H19+K19+N19+Q19+T19)</f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330"/>
      <c r="F20" s="148"/>
      <c r="G20" s="149"/>
      <c r="H20" s="330"/>
      <c r="I20" s="148"/>
      <c r="J20" s="149"/>
      <c r="K20" s="330"/>
      <c r="L20" s="148"/>
      <c r="M20" s="149"/>
      <c r="N20" s="339"/>
      <c r="O20" s="148"/>
      <c r="P20" s="149"/>
      <c r="Q20" s="330"/>
      <c r="R20" s="148"/>
      <c r="S20" s="149"/>
      <c r="T20" s="330">
        <v>3</v>
      </c>
      <c r="U20" s="312"/>
      <c r="V20" s="346">
        <f>SUM(E20+H20+K20+N20+Q20+T20)</f>
        <v>3</v>
      </c>
    </row>
    <row r="21" spans="1:22" x14ac:dyDescent="0.25">
      <c r="A21" s="111" t="s">
        <v>85</v>
      </c>
      <c r="B21" s="84" t="s">
        <v>242</v>
      </c>
      <c r="C21" s="150"/>
      <c r="D21" s="151"/>
      <c r="E21" s="331"/>
      <c r="F21" s="150"/>
      <c r="G21" s="151"/>
      <c r="H21" s="331"/>
      <c r="I21" s="152">
        <v>4</v>
      </c>
      <c r="J21" s="153" t="s">
        <v>37</v>
      </c>
      <c r="K21" s="331">
        <v>4</v>
      </c>
      <c r="L21" s="152">
        <v>4</v>
      </c>
      <c r="M21" s="153" t="s">
        <v>37</v>
      </c>
      <c r="N21" s="331">
        <v>4</v>
      </c>
      <c r="O21" s="152">
        <v>4</v>
      </c>
      <c r="P21" s="153" t="s">
        <v>37</v>
      </c>
      <c r="Q21" s="331">
        <v>4</v>
      </c>
      <c r="R21" s="152">
        <v>4</v>
      </c>
      <c r="S21" s="153" t="s">
        <v>37</v>
      </c>
      <c r="T21" s="331">
        <v>4</v>
      </c>
      <c r="U21" s="295">
        <f>15*(C21+F21+I21+L21+O21+R21)</f>
        <v>240</v>
      </c>
      <c r="V21" s="347">
        <f>K21+N21+Q21+T21</f>
        <v>16</v>
      </c>
    </row>
    <row r="22" spans="1:22" x14ac:dyDescent="0.25">
      <c r="A22" s="111" t="s">
        <v>58</v>
      </c>
      <c r="B22" s="84" t="s">
        <v>250</v>
      </c>
      <c r="C22" s="152">
        <v>1</v>
      </c>
      <c r="D22" s="153" t="s">
        <v>37</v>
      </c>
      <c r="E22" s="331">
        <v>3</v>
      </c>
      <c r="F22" s="152">
        <v>1</v>
      </c>
      <c r="G22" s="153" t="s">
        <v>37</v>
      </c>
      <c r="H22" s="331">
        <v>3</v>
      </c>
      <c r="I22" s="152">
        <v>1</v>
      </c>
      <c r="J22" s="153" t="s">
        <v>37</v>
      </c>
      <c r="K22" s="331">
        <v>3</v>
      </c>
      <c r="L22" s="152">
        <v>1</v>
      </c>
      <c r="M22" s="153" t="s">
        <v>37</v>
      </c>
      <c r="N22" s="331">
        <v>3</v>
      </c>
      <c r="O22" s="152">
        <v>1</v>
      </c>
      <c r="P22" s="153" t="s">
        <v>37</v>
      </c>
      <c r="Q22" s="331">
        <v>3</v>
      </c>
      <c r="R22" s="152">
        <v>1</v>
      </c>
      <c r="S22" s="153" t="s">
        <v>37</v>
      </c>
      <c r="T22" s="331">
        <v>3</v>
      </c>
      <c r="U22" s="295">
        <f t="shared" ref="U22:U24" si="1">15*(C22+F22+I22+L22+O22+R22)</f>
        <v>90</v>
      </c>
      <c r="V22" s="347">
        <f>E22+H22+K22+N22+Q22+T22</f>
        <v>18</v>
      </c>
    </row>
    <row r="23" spans="1:22" x14ac:dyDescent="0.25">
      <c r="A23" s="111" t="s">
        <v>86</v>
      </c>
      <c r="B23" s="84" t="s">
        <v>251</v>
      </c>
      <c r="C23" s="152">
        <v>2</v>
      </c>
      <c r="D23" s="153" t="s">
        <v>37</v>
      </c>
      <c r="E23" s="331">
        <v>2</v>
      </c>
      <c r="F23" s="152">
        <v>2</v>
      </c>
      <c r="G23" s="153" t="s">
        <v>37</v>
      </c>
      <c r="H23" s="331">
        <v>2</v>
      </c>
      <c r="I23" s="152">
        <v>2</v>
      </c>
      <c r="J23" s="153" t="s">
        <v>37</v>
      </c>
      <c r="K23" s="331">
        <v>2</v>
      </c>
      <c r="L23" s="152">
        <v>2</v>
      </c>
      <c r="M23" s="153" t="s">
        <v>37</v>
      </c>
      <c r="N23" s="331">
        <v>2</v>
      </c>
      <c r="O23" s="152">
        <v>2</v>
      </c>
      <c r="P23" s="153" t="s">
        <v>37</v>
      </c>
      <c r="Q23" s="331">
        <v>2</v>
      </c>
      <c r="R23" s="152">
        <v>2</v>
      </c>
      <c r="S23" s="153" t="s">
        <v>37</v>
      </c>
      <c r="T23" s="331">
        <v>2</v>
      </c>
      <c r="U23" s="295">
        <f t="shared" si="1"/>
        <v>180</v>
      </c>
      <c r="V23" s="347">
        <f>E23+H23+K23+N23+Q23+T23</f>
        <v>12</v>
      </c>
    </row>
    <row r="24" spans="1:22" x14ac:dyDescent="0.25">
      <c r="A24" s="111" t="s">
        <v>87</v>
      </c>
      <c r="B24" s="84" t="s">
        <v>252</v>
      </c>
      <c r="C24" s="152">
        <v>2</v>
      </c>
      <c r="D24" s="153" t="s">
        <v>37</v>
      </c>
      <c r="E24" s="331">
        <v>1</v>
      </c>
      <c r="F24" s="152">
        <v>2</v>
      </c>
      <c r="G24" s="153" t="s">
        <v>37</v>
      </c>
      <c r="H24" s="331">
        <v>1</v>
      </c>
      <c r="I24" s="152">
        <v>2</v>
      </c>
      <c r="J24" s="153" t="s">
        <v>37</v>
      </c>
      <c r="K24" s="331">
        <v>1</v>
      </c>
      <c r="L24" s="152">
        <v>2</v>
      </c>
      <c r="M24" s="153" t="s">
        <v>37</v>
      </c>
      <c r="N24" s="331">
        <v>1</v>
      </c>
      <c r="O24" s="152">
        <v>2</v>
      </c>
      <c r="P24" s="153" t="s">
        <v>37</v>
      </c>
      <c r="Q24" s="331">
        <v>1</v>
      </c>
      <c r="R24" s="152">
        <v>2</v>
      </c>
      <c r="S24" s="153" t="s">
        <v>37</v>
      </c>
      <c r="T24" s="331">
        <v>1</v>
      </c>
      <c r="U24" s="295">
        <f t="shared" si="1"/>
        <v>180</v>
      </c>
      <c r="V24" s="347">
        <f>E24+H24+K24+N24+Q24+T24</f>
        <v>6</v>
      </c>
    </row>
    <row r="25" spans="1:22" x14ac:dyDescent="0.25">
      <c r="A25" s="262" t="s">
        <v>121</v>
      </c>
      <c r="B25" s="85" t="s">
        <v>254</v>
      </c>
      <c r="C25" s="313">
        <v>1</v>
      </c>
      <c r="D25" s="314" t="s">
        <v>37</v>
      </c>
      <c r="E25" s="332">
        <v>1</v>
      </c>
      <c r="F25" s="313">
        <v>1</v>
      </c>
      <c r="G25" s="314" t="s">
        <v>33</v>
      </c>
      <c r="H25" s="332">
        <v>1</v>
      </c>
      <c r="I25" s="313"/>
      <c r="J25" s="314"/>
      <c r="K25" s="332"/>
      <c r="L25" s="313"/>
      <c r="M25" s="314"/>
      <c r="N25" s="332"/>
      <c r="O25" s="313"/>
      <c r="P25" s="314"/>
      <c r="Q25" s="332"/>
      <c r="R25" s="313"/>
      <c r="S25" s="314"/>
      <c r="T25" s="332"/>
      <c r="U25" s="315">
        <f>15*(C25+F25+I25+L25+O25+R25)</f>
        <v>30</v>
      </c>
      <c r="V25" s="348">
        <f>E25+H25+K25+N25+Q25+T25</f>
        <v>2</v>
      </c>
    </row>
    <row r="26" spans="1:22" x14ac:dyDescent="0.25">
      <c r="A26" s="156" t="s">
        <v>65</v>
      </c>
      <c r="B26" s="85" t="s">
        <v>223</v>
      </c>
      <c r="C26" s="313"/>
      <c r="D26" s="314"/>
      <c r="E26" s="332"/>
      <c r="F26" s="313"/>
      <c r="G26" s="314"/>
      <c r="H26" s="332"/>
      <c r="I26" s="313"/>
      <c r="J26" s="314"/>
      <c r="K26" s="332"/>
      <c r="L26" s="313"/>
      <c r="M26" s="314"/>
      <c r="N26" s="332"/>
      <c r="O26" s="313">
        <v>4</v>
      </c>
      <c r="P26" s="314" t="s">
        <v>43</v>
      </c>
      <c r="Q26" s="332">
        <v>2</v>
      </c>
      <c r="R26" s="313">
        <v>4</v>
      </c>
      <c r="S26" s="314" t="s">
        <v>37</v>
      </c>
      <c r="T26" s="332">
        <v>2</v>
      </c>
      <c r="U26" s="315">
        <f>15*(C26+F26+I26+L26+O26+R26)</f>
        <v>120</v>
      </c>
      <c r="V26" s="348">
        <f>E26+H26+K26+N26+Q26+T26</f>
        <v>4</v>
      </c>
    </row>
    <row r="27" spans="1:22" x14ac:dyDescent="0.25">
      <c r="A27" s="263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ref="U27" si="2">15*(C27+F27+I27+L27+O27+R27)</f>
        <v>120</v>
      </c>
      <c r="V27" s="349">
        <f t="shared" ref="V27" si="3">E27+H27+K27+N27+Q27+T27</f>
        <v>4</v>
      </c>
    </row>
    <row r="28" spans="1:22" x14ac:dyDescent="0.25">
      <c r="A28" s="362" t="s">
        <v>66</v>
      </c>
      <c r="B28" s="316" t="s">
        <v>246</v>
      </c>
      <c r="C28" s="317"/>
      <c r="D28" s="318"/>
      <c r="E28" s="334"/>
      <c r="F28" s="172"/>
      <c r="G28" s="173"/>
      <c r="H28" s="334"/>
      <c r="I28" s="172"/>
      <c r="J28" s="173"/>
      <c r="K28" s="334"/>
      <c r="L28" s="172"/>
      <c r="M28" s="173"/>
      <c r="N28" s="334"/>
      <c r="O28" s="172"/>
      <c r="P28" s="173" t="s">
        <v>43</v>
      </c>
      <c r="Q28" s="334">
        <v>3</v>
      </c>
      <c r="R28" s="172"/>
      <c r="S28" s="173" t="s">
        <v>37</v>
      </c>
      <c r="T28" s="334">
        <v>3</v>
      </c>
      <c r="U28" s="319"/>
      <c r="V28" s="350">
        <v>6</v>
      </c>
    </row>
    <row r="29" spans="1:22" ht="15.75" thickBot="1" x14ac:dyDescent="0.3">
      <c r="A29" s="272"/>
      <c r="B29" s="320" t="s">
        <v>222</v>
      </c>
      <c r="C29" s="175"/>
      <c r="D29" s="176"/>
      <c r="E29" s="335">
        <v>2</v>
      </c>
      <c r="F29" s="175"/>
      <c r="G29" s="176"/>
      <c r="H29" s="335">
        <v>3</v>
      </c>
      <c r="I29" s="175"/>
      <c r="J29" s="176"/>
      <c r="K29" s="335">
        <v>2</v>
      </c>
      <c r="L29" s="175"/>
      <c r="M29" s="176"/>
      <c r="N29" s="335">
        <v>2</v>
      </c>
      <c r="O29" s="175"/>
      <c r="P29" s="176"/>
      <c r="Q29" s="335"/>
      <c r="R29" s="175"/>
      <c r="S29" s="176"/>
      <c r="T29" s="335"/>
      <c r="U29" s="321"/>
      <c r="V29" s="351">
        <f>E29+H29+K29+N29+Q29+T29</f>
        <v>9</v>
      </c>
    </row>
    <row r="30" spans="1:22" s="353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66"/>
      <c r="F30" s="355"/>
      <c r="G30" s="356" t="s">
        <v>47</v>
      </c>
      <c r="H30" s="366"/>
      <c r="I30" s="355"/>
      <c r="J30" s="356" t="s">
        <v>47</v>
      </c>
      <c r="K30" s="366"/>
      <c r="L30" s="355"/>
      <c r="M30" s="356" t="s">
        <v>47</v>
      </c>
      <c r="N30" s="367"/>
      <c r="O30" s="355"/>
      <c r="P30" s="356" t="s">
        <v>47</v>
      </c>
      <c r="Q30" s="366"/>
      <c r="R30" s="355"/>
      <c r="S30" s="356" t="s">
        <v>47</v>
      </c>
      <c r="T30" s="366"/>
      <c r="U30" s="359"/>
      <c r="V30" s="368"/>
    </row>
    <row r="31" spans="1:22" ht="15.75" thickBot="1" x14ac:dyDescent="0.3">
      <c r="A31" s="364"/>
      <c r="B31" s="177" t="s">
        <v>48</v>
      </c>
      <c r="C31" s="178">
        <f>SUM(C6:C30)</f>
        <v>20</v>
      </c>
      <c r="D31" s="179"/>
      <c r="E31" s="336">
        <f>SUM(E6:E29)</f>
        <v>30</v>
      </c>
      <c r="F31" s="178">
        <f>SUM(F6:F29)</f>
        <v>17</v>
      </c>
      <c r="G31" s="179"/>
      <c r="H31" s="336">
        <f>SUM(H6:H29)</f>
        <v>29</v>
      </c>
      <c r="I31" s="178">
        <f>SUM(I6:I29)</f>
        <v>19</v>
      </c>
      <c r="J31" s="179"/>
      <c r="K31" s="336">
        <f>SUM(K6:K29)</f>
        <v>29</v>
      </c>
      <c r="L31" s="178">
        <f>SUM(L6:L29)</f>
        <v>19</v>
      </c>
      <c r="M31" s="179"/>
      <c r="N31" s="336">
        <f>SUM(N6:N29)</f>
        <v>29</v>
      </c>
      <c r="O31" s="178">
        <f>SUM(O6:O29)-O27</f>
        <v>22</v>
      </c>
      <c r="P31" s="179"/>
      <c r="Q31" s="336">
        <f>SUM(Q6:Q29)-Q27</f>
        <v>31</v>
      </c>
      <c r="R31" s="178">
        <f>SUM(R6:R29)-R27</f>
        <v>21</v>
      </c>
      <c r="S31" s="179"/>
      <c r="T31" s="336">
        <f>SUM(T6:T29)-T27</f>
        <v>32</v>
      </c>
      <c r="U31" s="180">
        <f>SUM(U6:U29)-U27</f>
        <v>1785</v>
      </c>
      <c r="V31" s="352">
        <f>SUM(V6:V29)-V27</f>
        <v>180</v>
      </c>
    </row>
    <row r="33" spans="1:1" x14ac:dyDescent="0.25">
      <c r="A33" s="299" t="s">
        <v>210</v>
      </c>
    </row>
    <row r="34" spans="1:1" x14ac:dyDescent="0.25">
      <c r="A34" s="299" t="s">
        <v>226</v>
      </c>
    </row>
    <row r="35" spans="1:1" x14ac:dyDescent="0.25">
      <c r="A35" s="299" t="s">
        <v>211</v>
      </c>
    </row>
    <row r="36" spans="1:1" x14ac:dyDescent="0.25">
      <c r="A36" s="299" t="s">
        <v>212</v>
      </c>
    </row>
    <row r="37" spans="1:1" x14ac:dyDescent="0.25">
      <c r="A37" s="299" t="s">
        <v>308</v>
      </c>
    </row>
    <row r="38" spans="1:1" x14ac:dyDescent="0.25">
      <c r="A38" s="299" t="s">
        <v>213</v>
      </c>
    </row>
    <row r="39" spans="1:1" x14ac:dyDescent="0.25">
      <c r="A39" s="299" t="s">
        <v>214</v>
      </c>
    </row>
    <row r="40" spans="1:1" x14ac:dyDescent="0.25">
      <c r="A40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  <headerFooter>
    <oddHeader>&amp;C&amp;A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V40"/>
  <sheetViews>
    <sheetView workbookViewId="0">
      <selection activeCell="B19" sqref="B19"/>
    </sheetView>
  </sheetViews>
  <sheetFormatPr defaultColWidth="20.5703125" defaultRowHeight="15" x14ac:dyDescent="0.25"/>
  <cols>
    <col min="2" max="2" width="41.5703125" customWidth="1"/>
    <col min="3" max="8" width="5.140625" customWidth="1"/>
    <col min="9" max="10" width="5.140625" style="249" customWidth="1"/>
    <col min="11" max="11" width="5.140625" customWidth="1"/>
    <col min="12" max="13" width="5.140625" style="249" customWidth="1"/>
    <col min="14" max="14" width="5.140625" customWidth="1"/>
    <col min="15" max="16" width="5.140625" style="249" customWidth="1"/>
    <col min="17" max="17" width="5.140625" customWidth="1"/>
    <col min="18" max="19" width="5.140625" style="249" customWidth="1"/>
    <col min="20" max="20" width="5.140625" customWidth="1"/>
    <col min="21" max="22" width="6.7109375" customWidth="1"/>
  </cols>
  <sheetData>
    <row r="1" spans="1:22" x14ac:dyDescent="0.25">
      <c r="A1" s="428" t="s">
        <v>310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08" t="s">
        <v>49</v>
      </c>
      <c r="B4" s="425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09"/>
      <c r="B5" s="426"/>
      <c r="C5" s="12" t="s">
        <v>31</v>
      </c>
      <c r="D5" s="13"/>
      <c r="E5" s="15" t="s">
        <v>32</v>
      </c>
      <c r="F5" s="12" t="s">
        <v>31</v>
      </c>
      <c r="G5" s="13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302">
        <v>2</v>
      </c>
      <c r="J6" s="303" t="s">
        <v>33</v>
      </c>
      <c r="K6" s="158">
        <v>3</v>
      </c>
      <c r="L6" s="140">
        <v>2</v>
      </c>
      <c r="M6" s="141" t="s">
        <v>33</v>
      </c>
      <c r="N6" s="16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f>15*(C6+F6+I6+L6+O6+R6)</f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3"/>
      <c r="J7" s="114"/>
      <c r="K7" s="24"/>
      <c r="L7" s="113"/>
      <c r="M7" s="114"/>
      <c r="N7" s="24"/>
      <c r="O7" s="113"/>
      <c r="P7" s="114"/>
      <c r="Q7" s="24"/>
      <c r="R7" s="113"/>
      <c r="S7" s="114" t="s">
        <v>35</v>
      </c>
      <c r="T7" s="24">
        <v>0</v>
      </c>
      <c r="U7" s="181">
        <f>15*(C7+F7+I7+L7+O7+R7)</f>
        <v>0</v>
      </c>
      <c r="V7" s="159">
        <f t="shared" ref="V7:V16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4"/>
      <c r="O8" s="113"/>
      <c r="P8" s="114"/>
      <c r="Q8" s="24"/>
      <c r="R8" s="113"/>
      <c r="S8" s="114"/>
      <c r="T8" s="24"/>
      <c r="U8" s="181">
        <f t="shared" ref="U8:U12" si="1">15*(C8+F8+I8+L8+O8+R8)</f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4">
        <v>1</v>
      </c>
      <c r="O9" s="113">
        <v>1</v>
      </c>
      <c r="P9" s="114" t="s">
        <v>37</v>
      </c>
      <c r="Q9" s="24">
        <v>1</v>
      </c>
      <c r="R9" s="113"/>
      <c r="S9" s="114"/>
      <c r="T9" s="24"/>
      <c r="U9" s="181">
        <f t="shared" si="1"/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4">
        <v>2</v>
      </c>
      <c r="O10" s="113">
        <v>1</v>
      </c>
      <c r="P10" s="114" t="s">
        <v>37</v>
      </c>
      <c r="Q10" s="24">
        <v>2</v>
      </c>
      <c r="R10" s="113"/>
      <c r="S10" s="114"/>
      <c r="T10" s="24"/>
      <c r="U10" s="181">
        <f t="shared" si="1"/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4"/>
      <c r="O11" s="113">
        <v>1</v>
      </c>
      <c r="P11" s="114" t="s">
        <v>37</v>
      </c>
      <c r="Q11" s="24">
        <v>1</v>
      </c>
      <c r="R11" s="113">
        <v>2</v>
      </c>
      <c r="S11" s="114" t="s">
        <v>37</v>
      </c>
      <c r="T11" s="24">
        <v>2</v>
      </c>
      <c r="U11" s="181">
        <f t="shared" si="1"/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4"/>
      <c r="O12" s="113"/>
      <c r="P12" s="114"/>
      <c r="Q12" s="24"/>
      <c r="R12" s="113"/>
      <c r="S12" s="114" t="s">
        <v>35</v>
      </c>
      <c r="T12" s="24">
        <v>0</v>
      </c>
      <c r="U12" s="181">
        <f t="shared" si="1"/>
        <v>0</v>
      </c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0"/>
      <c r="O13" s="143"/>
      <c r="P13" s="144"/>
      <c r="Q13" s="30"/>
      <c r="R13" s="143"/>
      <c r="S13" s="144"/>
      <c r="T13" s="30"/>
      <c r="U13" s="32">
        <v>30</v>
      </c>
      <c r="V13" s="162">
        <f t="shared" si="0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0"/>
      <c r="L14" s="143">
        <v>2</v>
      </c>
      <c r="M14" s="144" t="s">
        <v>33</v>
      </c>
      <c r="N14" s="30">
        <v>2</v>
      </c>
      <c r="O14" s="143"/>
      <c r="P14" s="144"/>
      <c r="Q14" s="30"/>
      <c r="R14" s="143"/>
      <c r="S14" s="144"/>
      <c r="T14" s="30"/>
      <c r="U14" s="32">
        <v>30</v>
      </c>
      <c r="V14" s="162">
        <f t="shared" si="0"/>
        <v>2</v>
      </c>
    </row>
    <row r="15" spans="1:22" ht="15.75" thickBot="1" x14ac:dyDescent="0.3">
      <c r="A15" s="252" t="s">
        <v>56</v>
      </c>
      <c r="B15" s="109" t="s">
        <v>42</v>
      </c>
      <c r="C15" s="145"/>
      <c r="D15" s="146"/>
      <c r="E15" s="30"/>
      <c r="F15" s="143"/>
      <c r="G15" s="144"/>
      <c r="H15" s="30"/>
      <c r="I15" s="143">
        <v>2</v>
      </c>
      <c r="J15" s="144" t="s">
        <v>33</v>
      </c>
      <c r="K15" s="30">
        <v>2</v>
      </c>
      <c r="L15" s="143"/>
      <c r="M15" s="144"/>
      <c r="N15" s="30"/>
      <c r="O15" s="143"/>
      <c r="P15" s="144"/>
      <c r="Q15" s="30"/>
      <c r="R15" s="143"/>
      <c r="S15" s="144"/>
      <c r="T15" s="30"/>
      <c r="U15" s="38">
        <v>30</v>
      </c>
      <c r="V15" s="163">
        <f t="shared" si="0"/>
        <v>2</v>
      </c>
    </row>
    <row r="16" spans="1:22" x14ac:dyDescent="0.25">
      <c r="A16" s="111" t="s">
        <v>91</v>
      </c>
      <c r="B16" s="79" t="s">
        <v>256</v>
      </c>
      <c r="C16" s="148">
        <v>2</v>
      </c>
      <c r="D16" s="149" t="s">
        <v>33</v>
      </c>
      <c r="E16" s="164">
        <v>7</v>
      </c>
      <c r="F16" s="308">
        <v>2</v>
      </c>
      <c r="G16" s="309" t="s">
        <v>33</v>
      </c>
      <c r="H16" s="164">
        <v>7</v>
      </c>
      <c r="I16" s="308">
        <v>2</v>
      </c>
      <c r="J16" s="309" t="s">
        <v>33</v>
      </c>
      <c r="K16" s="164">
        <v>7</v>
      </c>
      <c r="L16" s="308">
        <v>2</v>
      </c>
      <c r="M16" s="309" t="s">
        <v>33</v>
      </c>
      <c r="N16" s="164">
        <v>7</v>
      </c>
      <c r="O16" s="308">
        <v>2</v>
      </c>
      <c r="P16" s="309" t="s">
        <v>33</v>
      </c>
      <c r="Q16" s="164">
        <v>7</v>
      </c>
      <c r="R16" s="308">
        <v>2</v>
      </c>
      <c r="S16" s="309" t="s">
        <v>37</v>
      </c>
      <c r="T16" s="164">
        <v>7</v>
      </c>
      <c r="U16" s="165">
        <f>15*(C16+F16+I16+L16+O16+R16)</f>
        <v>180</v>
      </c>
      <c r="V16" s="166">
        <f t="shared" si="0"/>
        <v>42</v>
      </c>
    </row>
    <row r="17" spans="1:22" x14ac:dyDescent="0.25">
      <c r="A17" s="111" t="s">
        <v>92</v>
      </c>
      <c r="B17" s="80" t="s">
        <v>253</v>
      </c>
      <c r="C17" s="148">
        <v>1</v>
      </c>
      <c r="D17" s="149" t="s">
        <v>33</v>
      </c>
      <c r="E17" s="116">
        <v>1</v>
      </c>
      <c r="F17" s="148">
        <v>1</v>
      </c>
      <c r="G17" s="149" t="s">
        <v>33</v>
      </c>
      <c r="H17" s="116">
        <v>1</v>
      </c>
      <c r="I17" s="148">
        <v>1</v>
      </c>
      <c r="J17" s="149" t="s">
        <v>33</v>
      </c>
      <c r="K17" s="116">
        <v>1</v>
      </c>
      <c r="L17" s="148">
        <v>1</v>
      </c>
      <c r="M17" s="149" t="s">
        <v>33</v>
      </c>
      <c r="N17" s="116">
        <v>1</v>
      </c>
      <c r="O17" s="148"/>
      <c r="P17" s="149"/>
      <c r="Q17" s="116"/>
      <c r="R17" s="148"/>
      <c r="S17" s="149"/>
      <c r="T17" s="116"/>
      <c r="U17" s="165">
        <f>15*(C17+F17+I17+L17+O17+R17)</f>
        <v>60</v>
      </c>
      <c r="V17" s="117">
        <f>SUM(E17+H17+K17+N17+Q17+T17)</f>
        <v>4</v>
      </c>
    </row>
    <row r="18" spans="1:22" x14ac:dyDescent="0.25">
      <c r="A18" s="111" t="s">
        <v>102</v>
      </c>
      <c r="B18" s="80" t="s">
        <v>255</v>
      </c>
      <c r="C18" s="148"/>
      <c r="D18" s="149"/>
      <c r="E18" s="116"/>
      <c r="F18" s="148"/>
      <c r="G18" s="149"/>
      <c r="H18" s="116"/>
      <c r="I18" s="148"/>
      <c r="J18" s="149"/>
      <c r="K18" s="116"/>
      <c r="L18" s="148"/>
      <c r="M18" s="149"/>
      <c r="N18" s="116"/>
      <c r="O18" s="148">
        <v>1</v>
      </c>
      <c r="P18" s="149" t="s">
        <v>33</v>
      </c>
      <c r="Q18" s="116">
        <v>1</v>
      </c>
      <c r="R18" s="148">
        <v>1</v>
      </c>
      <c r="S18" s="149" t="s">
        <v>33</v>
      </c>
      <c r="T18" s="116">
        <v>1</v>
      </c>
      <c r="U18" s="165">
        <f t="shared" ref="U18:U27" si="2">15*(C18+F18+I18+L18+O18+R18)</f>
        <v>30</v>
      </c>
      <c r="V18" s="117">
        <f>SUM(E18+H18+K18+N18+Q18+T18)</f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f t="shared" si="2"/>
        <v>90</v>
      </c>
      <c r="V19" s="117">
        <f>SUM(E19+H19+K19+N19+Q19+T19)</f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65">
        <f>15*(C20+F20+I20+L20+O20+R20)</f>
        <v>0</v>
      </c>
      <c r="V20" s="117">
        <f>SUM(E20+H20+K20+N20+Q20+T20)</f>
        <v>3</v>
      </c>
    </row>
    <row r="21" spans="1:22" x14ac:dyDescent="0.25">
      <c r="A21" s="111" t="s">
        <v>85</v>
      </c>
      <c r="B21" s="84" t="s">
        <v>242</v>
      </c>
      <c r="C21" s="150"/>
      <c r="D21" s="151"/>
      <c r="E21" s="118"/>
      <c r="F21" s="150"/>
      <c r="G21" s="151"/>
      <c r="H21" s="118"/>
      <c r="I21" s="150">
        <v>4</v>
      </c>
      <c r="J21" s="151" t="s">
        <v>37</v>
      </c>
      <c r="K21" s="118">
        <v>4</v>
      </c>
      <c r="L21" s="150">
        <v>4</v>
      </c>
      <c r="M21" s="151" t="s">
        <v>37</v>
      </c>
      <c r="N21" s="118">
        <v>4</v>
      </c>
      <c r="O21" s="150">
        <v>4</v>
      </c>
      <c r="P21" s="151" t="s">
        <v>37</v>
      </c>
      <c r="Q21" s="118">
        <v>4</v>
      </c>
      <c r="R21" s="150">
        <v>4</v>
      </c>
      <c r="S21" s="151" t="s">
        <v>37</v>
      </c>
      <c r="T21" s="118">
        <v>4</v>
      </c>
      <c r="U21" s="119">
        <f t="shared" si="2"/>
        <v>240</v>
      </c>
      <c r="V21" s="120">
        <f>K21+N21+Q21+T21</f>
        <v>16</v>
      </c>
    </row>
    <row r="22" spans="1:22" x14ac:dyDescent="0.25">
      <c r="A22" s="111" t="s">
        <v>58</v>
      </c>
      <c r="B22" s="84" t="s">
        <v>250</v>
      </c>
      <c r="C22" s="152">
        <v>1</v>
      </c>
      <c r="D22" s="153" t="s">
        <v>37</v>
      </c>
      <c r="E22" s="118">
        <v>3</v>
      </c>
      <c r="F22" s="152">
        <v>1</v>
      </c>
      <c r="G22" s="153" t="s">
        <v>37</v>
      </c>
      <c r="H22" s="118">
        <v>3</v>
      </c>
      <c r="I22" s="152">
        <v>1</v>
      </c>
      <c r="J22" s="153" t="s">
        <v>37</v>
      </c>
      <c r="K22" s="118">
        <v>3</v>
      </c>
      <c r="L22" s="152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152">
        <v>1</v>
      </c>
      <c r="S22" s="153" t="s">
        <v>37</v>
      </c>
      <c r="T22" s="118">
        <v>3</v>
      </c>
      <c r="U22" s="119">
        <f t="shared" si="2"/>
        <v>90</v>
      </c>
      <c r="V22" s="120">
        <f>E22+H22+K22+N22+Q22+T22</f>
        <v>18</v>
      </c>
    </row>
    <row r="23" spans="1:22" x14ac:dyDescent="0.25">
      <c r="A23" s="111" t="s">
        <v>96</v>
      </c>
      <c r="B23" s="84" t="s">
        <v>251</v>
      </c>
      <c r="C23" s="152">
        <v>2</v>
      </c>
      <c r="D23" s="153" t="s">
        <v>37</v>
      </c>
      <c r="E23" s="118">
        <v>2</v>
      </c>
      <c r="F23" s="150">
        <v>2</v>
      </c>
      <c r="G23" s="151" t="s">
        <v>37</v>
      </c>
      <c r="H23" s="118">
        <v>2</v>
      </c>
      <c r="I23" s="150">
        <v>2</v>
      </c>
      <c r="J23" s="151" t="s">
        <v>37</v>
      </c>
      <c r="K23" s="118">
        <v>2</v>
      </c>
      <c r="L23" s="150">
        <v>2</v>
      </c>
      <c r="M23" s="151" t="s">
        <v>37</v>
      </c>
      <c r="N23" s="118">
        <v>2</v>
      </c>
      <c r="O23" s="150">
        <v>2</v>
      </c>
      <c r="P23" s="151" t="s">
        <v>37</v>
      </c>
      <c r="Q23" s="118">
        <v>2</v>
      </c>
      <c r="R23" s="150">
        <v>2</v>
      </c>
      <c r="S23" s="151" t="s">
        <v>37</v>
      </c>
      <c r="T23" s="118">
        <v>2</v>
      </c>
      <c r="U23" s="119">
        <f t="shared" si="2"/>
        <v>180</v>
      </c>
      <c r="V23" s="120">
        <f>E23+H23+K23+N23+Q23+T23</f>
        <v>12</v>
      </c>
    </row>
    <row r="24" spans="1:22" x14ac:dyDescent="0.25">
      <c r="A24" s="111" t="s">
        <v>95</v>
      </c>
      <c r="B24" s="84" t="s">
        <v>252</v>
      </c>
      <c r="C24" s="152">
        <v>2</v>
      </c>
      <c r="D24" s="153" t="s">
        <v>37</v>
      </c>
      <c r="E24" s="118">
        <v>1</v>
      </c>
      <c r="F24" s="150">
        <v>2</v>
      </c>
      <c r="G24" s="151" t="s">
        <v>37</v>
      </c>
      <c r="H24" s="118">
        <v>1</v>
      </c>
      <c r="I24" s="150">
        <v>2</v>
      </c>
      <c r="J24" s="151" t="s">
        <v>37</v>
      </c>
      <c r="K24" s="118">
        <v>1</v>
      </c>
      <c r="L24" s="150">
        <v>2</v>
      </c>
      <c r="M24" s="151" t="s">
        <v>37</v>
      </c>
      <c r="N24" s="118">
        <v>1</v>
      </c>
      <c r="O24" s="150">
        <v>2</v>
      </c>
      <c r="P24" s="151" t="s">
        <v>37</v>
      </c>
      <c r="Q24" s="118">
        <v>1</v>
      </c>
      <c r="R24" s="150">
        <v>2</v>
      </c>
      <c r="S24" s="151" t="s">
        <v>37</v>
      </c>
      <c r="T24" s="118">
        <v>1</v>
      </c>
      <c r="U24" s="119">
        <f t="shared" si="2"/>
        <v>180</v>
      </c>
      <c r="V24" s="120">
        <f>E24+H24+K24+N24+Q24+T24</f>
        <v>6</v>
      </c>
    </row>
    <row r="25" spans="1:22" x14ac:dyDescent="0.25">
      <c r="A25" s="262" t="s">
        <v>121</v>
      </c>
      <c r="B25" s="85" t="s">
        <v>254</v>
      </c>
      <c r="C25" s="313">
        <v>1</v>
      </c>
      <c r="D25" s="314" t="s">
        <v>37</v>
      </c>
      <c r="E25" s="123">
        <v>1</v>
      </c>
      <c r="F25" s="313">
        <v>1</v>
      </c>
      <c r="G25" s="314" t="s">
        <v>33</v>
      </c>
      <c r="H25" s="123">
        <v>1</v>
      </c>
      <c r="I25" s="313"/>
      <c r="J25" s="314"/>
      <c r="K25" s="123"/>
      <c r="L25" s="313"/>
      <c r="M25" s="314"/>
      <c r="N25" s="123"/>
      <c r="O25" s="313"/>
      <c r="P25" s="314"/>
      <c r="Q25" s="123"/>
      <c r="R25" s="313"/>
      <c r="S25" s="314"/>
      <c r="T25" s="123"/>
      <c r="U25" s="169">
        <f t="shared" si="2"/>
        <v>30</v>
      </c>
      <c r="V25" s="124">
        <f>E25+H25+K25+N25+Q25+T25</f>
        <v>2</v>
      </c>
    </row>
    <row r="26" spans="1:22" x14ac:dyDescent="0.25">
      <c r="A26" s="111" t="s">
        <v>65</v>
      </c>
      <c r="B26" s="85" t="s">
        <v>223</v>
      </c>
      <c r="C26" s="313"/>
      <c r="D26" s="314"/>
      <c r="E26" s="123"/>
      <c r="F26" s="313"/>
      <c r="G26" s="314"/>
      <c r="H26" s="123"/>
      <c r="I26" s="313"/>
      <c r="J26" s="314"/>
      <c r="K26" s="123"/>
      <c r="L26" s="313"/>
      <c r="M26" s="314"/>
      <c r="N26" s="123"/>
      <c r="O26" s="313">
        <v>4</v>
      </c>
      <c r="P26" s="314" t="s">
        <v>43</v>
      </c>
      <c r="Q26" s="123">
        <v>2</v>
      </c>
      <c r="R26" s="313">
        <v>4</v>
      </c>
      <c r="S26" s="314" t="s">
        <v>37</v>
      </c>
      <c r="T26" s="123">
        <v>2</v>
      </c>
      <c r="U26" s="169">
        <f t="shared" si="2"/>
        <v>120</v>
      </c>
      <c r="V26" s="124">
        <f>E26+H26+K26+N26+Q26+T26</f>
        <v>4</v>
      </c>
    </row>
    <row r="27" spans="1:22" x14ac:dyDescent="0.25">
      <c r="A27" s="372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si="2"/>
        <v>120</v>
      </c>
      <c r="V27" s="349">
        <f t="shared" ref="V27" si="3">E27+H27+K27+N27+Q27+T27</f>
        <v>4</v>
      </c>
    </row>
    <row r="28" spans="1:22" x14ac:dyDescent="0.25">
      <c r="A28" s="362" t="s">
        <v>66</v>
      </c>
      <c r="B28" s="369" t="s">
        <v>246</v>
      </c>
      <c r="C28" s="60"/>
      <c r="D28" s="61"/>
      <c r="E28" s="59"/>
      <c r="F28" s="60"/>
      <c r="G28" s="61"/>
      <c r="H28" s="59"/>
      <c r="I28" s="60"/>
      <c r="J28" s="61"/>
      <c r="K28" s="59"/>
      <c r="L28" s="60"/>
      <c r="M28" s="61"/>
      <c r="N28" s="59"/>
      <c r="O28" s="60">
        <v>0</v>
      </c>
      <c r="P28" s="61" t="s">
        <v>43</v>
      </c>
      <c r="Q28" s="59">
        <v>3</v>
      </c>
      <c r="R28" s="60">
        <v>0</v>
      </c>
      <c r="S28" s="61" t="s">
        <v>37</v>
      </c>
      <c r="T28" s="59">
        <v>3</v>
      </c>
      <c r="U28" s="182"/>
      <c r="V28" s="183">
        <v>6</v>
      </c>
    </row>
    <row r="29" spans="1:22" ht="15.75" thickBot="1" x14ac:dyDescent="0.3">
      <c r="A29" s="271"/>
      <c r="B29" s="370" t="s">
        <v>222</v>
      </c>
      <c r="C29" s="67"/>
      <c r="D29" s="68"/>
      <c r="E29" s="66">
        <v>1</v>
      </c>
      <c r="F29" s="67"/>
      <c r="G29" s="68"/>
      <c r="H29" s="66">
        <v>3</v>
      </c>
      <c r="I29" s="67"/>
      <c r="J29" s="68"/>
      <c r="K29" s="66">
        <v>2</v>
      </c>
      <c r="L29" s="67"/>
      <c r="M29" s="68"/>
      <c r="N29" s="66">
        <v>3</v>
      </c>
      <c r="O29" s="67"/>
      <c r="P29" s="68"/>
      <c r="Q29" s="66"/>
      <c r="R29" s="67"/>
      <c r="S29" s="68"/>
      <c r="T29" s="66"/>
      <c r="U29" s="70"/>
      <c r="V29" s="184">
        <f>E29+H29+K29+N29+Q29+T29</f>
        <v>9</v>
      </c>
    </row>
    <row r="30" spans="1:22" s="374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60">
        <f>15*(C30+F30+I30+L30+O30+R30)</f>
        <v>90</v>
      </c>
      <c r="V30" s="361">
        <f>E30+H30+K30+N30+Q30+T30</f>
        <v>0</v>
      </c>
    </row>
    <row r="31" spans="1:22" ht="15.75" thickBot="1" x14ac:dyDescent="0.3">
      <c r="A31" s="371"/>
      <c r="B31" s="103" t="s">
        <v>48</v>
      </c>
      <c r="C31" s="104">
        <f>SUM(C6:C29)</f>
        <v>19</v>
      </c>
      <c r="D31" s="105"/>
      <c r="E31" s="106">
        <f>SUM(E6:E29)</f>
        <v>29</v>
      </c>
      <c r="F31" s="104">
        <f>SUM(F6:F29)</f>
        <v>17</v>
      </c>
      <c r="G31" s="105"/>
      <c r="H31" s="106">
        <f>SUM(H6:H29)</f>
        <v>29</v>
      </c>
      <c r="I31" s="104">
        <f>SUM(I6:I29)</f>
        <v>19</v>
      </c>
      <c r="J31" s="105"/>
      <c r="K31" s="106">
        <f>SUM(K6:K29)</f>
        <v>29</v>
      </c>
      <c r="L31" s="104">
        <f>SUM(L6:L29)</f>
        <v>19</v>
      </c>
      <c r="M31" s="105"/>
      <c r="N31" s="106">
        <f>SUM(N6:N29)</f>
        <v>30</v>
      </c>
      <c r="O31" s="104">
        <f>SUM(O6:O29)-O27</f>
        <v>22</v>
      </c>
      <c r="P31" s="105"/>
      <c r="Q31" s="106">
        <f>SUM(Q6:Q29)-Q27</f>
        <v>31</v>
      </c>
      <c r="R31" s="104">
        <f>SUM(R6:R29)-R27</f>
        <v>21</v>
      </c>
      <c r="S31" s="105"/>
      <c r="T31" s="185">
        <f t="shared" ref="T31:U31" si="4">SUM(T6:T29)-T27</f>
        <v>32</v>
      </c>
      <c r="U31" s="373">
        <f t="shared" si="4"/>
        <v>1755</v>
      </c>
      <c r="V31" s="185">
        <f>SUM(V6:V29)-V27</f>
        <v>180</v>
      </c>
    </row>
    <row r="32" spans="1:22" x14ac:dyDescent="0.25">
      <c r="F32" s="249"/>
      <c r="G32" s="249"/>
    </row>
    <row r="33" spans="1:1" x14ac:dyDescent="0.25">
      <c r="A33" s="259" t="s">
        <v>210</v>
      </c>
    </row>
    <row r="34" spans="1:1" x14ac:dyDescent="0.25">
      <c r="A34" s="259" t="s">
        <v>226</v>
      </c>
    </row>
    <row r="35" spans="1:1" x14ac:dyDescent="0.25">
      <c r="A35" s="259" t="s">
        <v>211</v>
      </c>
    </row>
    <row r="36" spans="1:1" x14ac:dyDescent="0.25">
      <c r="A36" s="259" t="s">
        <v>212</v>
      </c>
    </row>
    <row r="37" spans="1:1" x14ac:dyDescent="0.25">
      <c r="A37" s="259" t="s">
        <v>308</v>
      </c>
    </row>
    <row r="38" spans="1:1" x14ac:dyDescent="0.25">
      <c r="A38" s="259" t="s">
        <v>213</v>
      </c>
    </row>
    <row r="39" spans="1:1" x14ac:dyDescent="0.25">
      <c r="A39" s="259" t="s">
        <v>214</v>
      </c>
    </row>
    <row r="40" spans="1:1" x14ac:dyDescent="0.25">
      <c r="A40" s="25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55000000000000004" right="0.70866141732283472" top="0.74803149606299213" bottom="0.74803149606299213" header="0.31496062992125984" footer="0.31496062992125984"/>
  <pageSetup paperSize="9" scale="80" orientation="landscape" horizontalDpi="300" verticalDpi="300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V40"/>
  <sheetViews>
    <sheetView workbookViewId="0">
      <selection activeCell="B19" sqref="B19"/>
    </sheetView>
  </sheetViews>
  <sheetFormatPr defaultRowHeight="15" x14ac:dyDescent="0.25"/>
  <cols>
    <col min="1" max="1" width="19.28515625" customWidth="1"/>
    <col min="2" max="2" width="37.28515625" bestFit="1" customWidth="1"/>
    <col min="3" max="5" width="5.140625" customWidth="1"/>
    <col min="6" max="7" width="5.140625" style="249" customWidth="1"/>
    <col min="8" max="8" width="5.140625" customWidth="1"/>
    <col min="9" max="10" width="5.140625" style="249" customWidth="1"/>
    <col min="11" max="11" width="5.140625" customWidth="1"/>
    <col min="12" max="13" width="5.140625" style="249" customWidth="1"/>
    <col min="14" max="14" width="5.140625" customWidth="1"/>
    <col min="15" max="16" width="5.140625" style="249" customWidth="1"/>
    <col min="17" max="17" width="5.140625" customWidth="1"/>
    <col min="18" max="19" width="5.140625" style="249" customWidth="1"/>
    <col min="20" max="20" width="5.140625" customWidth="1"/>
    <col min="21" max="22" width="6" customWidth="1"/>
  </cols>
  <sheetData>
    <row r="1" spans="1:22" x14ac:dyDescent="0.25">
      <c r="A1" s="428" t="s">
        <v>311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08" t="s">
        <v>49</v>
      </c>
      <c r="B4" s="425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09"/>
      <c r="B5" s="426"/>
      <c r="C5" s="12" t="s">
        <v>31</v>
      </c>
      <c r="D5" s="13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302">
        <v>2</v>
      </c>
      <c r="J6" s="303" t="s">
        <v>33</v>
      </c>
      <c r="K6" s="158">
        <v>3</v>
      </c>
      <c r="L6" s="140">
        <v>2</v>
      </c>
      <c r="M6" s="141" t="s">
        <v>33</v>
      </c>
      <c r="N6" s="16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3"/>
      <c r="J7" s="114"/>
      <c r="K7" s="24"/>
      <c r="L7" s="113"/>
      <c r="M7" s="114"/>
      <c r="N7" s="24"/>
      <c r="O7" s="113"/>
      <c r="P7" s="114"/>
      <c r="Q7" s="24"/>
      <c r="R7" s="113"/>
      <c r="S7" s="114" t="s">
        <v>35</v>
      </c>
      <c r="T7" s="24">
        <v>0</v>
      </c>
      <c r="U7" s="22"/>
      <c r="V7" s="159">
        <f t="shared" ref="V7:V16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4"/>
      <c r="O8" s="113"/>
      <c r="P8" s="114"/>
      <c r="Q8" s="24"/>
      <c r="R8" s="113"/>
      <c r="S8" s="114"/>
      <c r="T8" s="24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4">
        <v>1</v>
      </c>
      <c r="O9" s="113">
        <v>1</v>
      </c>
      <c r="P9" s="114" t="s">
        <v>37</v>
      </c>
      <c r="Q9" s="24">
        <v>1</v>
      </c>
      <c r="R9" s="113"/>
      <c r="S9" s="114"/>
      <c r="T9" s="24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4">
        <v>2</v>
      </c>
      <c r="O10" s="113">
        <v>1</v>
      </c>
      <c r="P10" s="114" t="s">
        <v>37</v>
      </c>
      <c r="Q10" s="24">
        <v>2</v>
      </c>
      <c r="R10" s="113"/>
      <c r="S10" s="114"/>
      <c r="T10" s="24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4"/>
      <c r="O11" s="113">
        <v>1</v>
      </c>
      <c r="P11" s="114" t="s">
        <v>37</v>
      </c>
      <c r="Q11" s="24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4"/>
      <c r="O12" s="113"/>
      <c r="P12" s="114"/>
      <c r="Q12" s="24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0"/>
      <c r="O13" s="143"/>
      <c r="P13" s="144"/>
      <c r="Q13" s="30"/>
      <c r="R13" s="143"/>
      <c r="S13" s="144"/>
      <c r="T13" s="30"/>
      <c r="U13" s="32">
        <v>30</v>
      </c>
      <c r="V13" s="162">
        <f t="shared" si="0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0"/>
      <c r="L14" s="143">
        <v>2</v>
      </c>
      <c r="M14" s="144" t="s">
        <v>33</v>
      </c>
      <c r="N14" s="30">
        <v>2</v>
      </c>
      <c r="O14" s="143"/>
      <c r="P14" s="144"/>
      <c r="Q14" s="30"/>
      <c r="R14" s="143"/>
      <c r="S14" s="144"/>
      <c r="T14" s="30"/>
      <c r="U14" s="32">
        <v>30</v>
      </c>
      <c r="V14" s="162">
        <f t="shared" si="0"/>
        <v>2</v>
      </c>
    </row>
    <row r="15" spans="1:22" ht="15.75" thickBot="1" x14ac:dyDescent="0.3">
      <c r="A15" s="252" t="s">
        <v>56</v>
      </c>
      <c r="B15" s="109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5"/>
      <c r="O15" s="145"/>
      <c r="P15" s="146"/>
      <c r="Q15" s="35"/>
      <c r="R15" s="145"/>
      <c r="S15" s="146"/>
      <c r="T15" s="35"/>
      <c r="U15" s="38">
        <v>30</v>
      </c>
      <c r="V15" s="163">
        <f t="shared" si="0"/>
        <v>2</v>
      </c>
    </row>
    <row r="16" spans="1:22" x14ac:dyDescent="0.25">
      <c r="A16" s="111" t="s">
        <v>93</v>
      </c>
      <c r="B16" s="79" t="s">
        <v>257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37</v>
      </c>
      <c r="T16" s="40">
        <v>7</v>
      </c>
      <c r="U16" s="186">
        <f>15*(C16+F16+I16+L16+O16+R16)</f>
        <v>180</v>
      </c>
      <c r="V16" s="166">
        <f t="shared" si="0"/>
        <v>42</v>
      </c>
    </row>
    <row r="17" spans="1:22" x14ac:dyDescent="0.25">
      <c r="A17" s="111" t="s">
        <v>94</v>
      </c>
      <c r="B17" s="80" t="s">
        <v>253</v>
      </c>
      <c r="C17" s="148">
        <v>1</v>
      </c>
      <c r="D17" s="149" t="s">
        <v>33</v>
      </c>
      <c r="E17" s="116">
        <v>1</v>
      </c>
      <c r="F17" s="148">
        <v>1</v>
      </c>
      <c r="G17" s="149" t="s">
        <v>33</v>
      </c>
      <c r="H17" s="116">
        <v>1</v>
      </c>
      <c r="I17" s="148">
        <v>1</v>
      </c>
      <c r="J17" s="149" t="s">
        <v>33</v>
      </c>
      <c r="K17" s="116">
        <v>1</v>
      </c>
      <c r="L17" s="148">
        <v>1</v>
      </c>
      <c r="M17" s="149" t="s">
        <v>33</v>
      </c>
      <c r="N17" s="116">
        <v>1</v>
      </c>
      <c r="O17" s="148"/>
      <c r="P17" s="149"/>
      <c r="Q17" s="116"/>
      <c r="R17" s="148"/>
      <c r="S17" s="149"/>
      <c r="T17" s="116"/>
      <c r="U17" s="186">
        <f>15*(C17+F17+I17+L17+O17+R17)</f>
        <v>60</v>
      </c>
      <c r="V17" s="117">
        <f>SUM(E17+H17+K17+N17+Q17+T17)</f>
        <v>4</v>
      </c>
    </row>
    <row r="18" spans="1:22" x14ac:dyDescent="0.25">
      <c r="A18" s="111" t="s">
        <v>101</v>
      </c>
      <c r="B18" s="80" t="s">
        <v>255</v>
      </c>
      <c r="C18" s="148"/>
      <c r="D18" s="149"/>
      <c r="E18" s="116"/>
      <c r="F18" s="148"/>
      <c r="G18" s="149"/>
      <c r="H18" s="116"/>
      <c r="I18" s="148"/>
      <c r="J18" s="149"/>
      <c r="K18" s="116"/>
      <c r="L18" s="148"/>
      <c r="M18" s="149"/>
      <c r="N18" s="116"/>
      <c r="O18" s="148">
        <v>1</v>
      </c>
      <c r="P18" s="149" t="s">
        <v>33</v>
      </c>
      <c r="Q18" s="116">
        <v>1</v>
      </c>
      <c r="R18" s="148">
        <v>1</v>
      </c>
      <c r="S18" s="149" t="s">
        <v>33</v>
      </c>
      <c r="T18" s="116">
        <v>1</v>
      </c>
      <c r="U18" s="186">
        <f t="shared" ref="U18:U27" si="1">15*(C18+F18+I18+L18+O18+R18)</f>
        <v>30</v>
      </c>
      <c r="V18" s="117">
        <f>SUM(E18+H18+K18+N18+Q18+T18)</f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86">
        <f t="shared" si="1"/>
        <v>90</v>
      </c>
      <c r="V19" s="117">
        <f>SUM(E19+H19+K19+N19+Q19+T19)</f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86">
        <f t="shared" si="1"/>
        <v>0</v>
      </c>
      <c r="V20" s="117">
        <f>SUM(E20+H20+K20+N20+Q20+T20)</f>
        <v>3</v>
      </c>
    </row>
    <row r="21" spans="1:22" x14ac:dyDescent="0.25">
      <c r="A21" s="111" t="s">
        <v>85</v>
      </c>
      <c r="B21" s="84" t="s">
        <v>242</v>
      </c>
      <c r="C21" s="150"/>
      <c r="D21" s="151"/>
      <c r="E21" s="118"/>
      <c r="F21" s="150"/>
      <c r="G21" s="151"/>
      <c r="H21" s="118"/>
      <c r="I21" s="150">
        <v>4</v>
      </c>
      <c r="J21" s="151" t="s">
        <v>37</v>
      </c>
      <c r="K21" s="118">
        <v>4</v>
      </c>
      <c r="L21" s="150">
        <v>4</v>
      </c>
      <c r="M21" s="151" t="s">
        <v>37</v>
      </c>
      <c r="N21" s="118">
        <v>4</v>
      </c>
      <c r="O21" s="150">
        <v>4</v>
      </c>
      <c r="P21" s="151" t="s">
        <v>37</v>
      </c>
      <c r="Q21" s="118">
        <v>4</v>
      </c>
      <c r="R21" s="150">
        <v>4</v>
      </c>
      <c r="S21" s="151" t="s">
        <v>37</v>
      </c>
      <c r="T21" s="118">
        <v>4</v>
      </c>
      <c r="U21" s="119">
        <f t="shared" si="1"/>
        <v>240</v>
      </c>
      <c r="V21" s="120">
        <f>K21+N21+Q21+T21</f>
        <v>16</v>
      </c>
    </row>
    <row r="22" spans="1:22" x14ac:dyDescent="0.25">
      <c r="A22" s="111" t="s">
        <v>58</v>
      </c>
      <c r="B22" s="84" t="s">
        <v>250</v>
      </c>
      <c r="C22" s="152">
        <v>1</v>
      </c>
      <c r="D22" s="153" t="s">
        <v>37</v>
      </c>
      <c r="E22" s="118">
        <v>3</v>
      </c>
      <c r="F22" s="152">
        <v>1</v>
      </c>
      <c r="G22" s="153" t="s">
        <v>37</v>
      </c>
      <c r="H22" s="118">
        <v>3</v>
      </c>
      <c r="I22" s="152">
        <v>1</v>
      </c>
      <c r="J22" s="153" t="s">
        <v>37</v>
      </c>
      <c r="K22" s="118">
        <v>3</v>
      </c>
      <c r="L22" s="152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152">
        <v>1</v>
      </c>
      <c r="S22" s="153" t="s">
        <v>37</v>
      </c>
      <c r="T22" s="118">
        <v>3</v>
      </c>
      <c r="U22" s="119">
        <f t="shared" si="1"/>
        <v>90</v>
      </c>
      <c r="V22" s="120">
        <f>E22+H22+K22+N22+Q22+T22</f>
        <v>18</v>
      </c>
    </row>
    <row r="23" spans="1:22" x14ac:dyDescent="0.25">
      <c r="A23" s="111" t="s">
        <v>96</v>
      </c>
      <c r="B23" s="84" t="s">
        <v>251</v>
      </c>
      <c r="C23" s="152">
        <v>2</v>
      </c>
      <c r="D23" s="153" t="s">
        <v>37</v>
      </c>
      <c r="E23" s="118">
        <v>2</v>
      </c>
      <c r="F23" s="150">
        <v>2</v>
      </c>
      <c r="G23" s="151" t="s">
        <v>37</v>
      </c>
      <c r="H23" s="118">
        <v>2</v>
      </c>
      <c r="I23" s="150">
        <v>2</v>
      </c>
      <c r="J23" s="151" t="s">
        <v>37</v>
      </c>
      <c r="K23" s="118">
        <v>2</v>
      </c>
      <c r="L23" s="150">
        <v>2</v>
      </c>
      <c r="M23" s="151" t="s">
        <v>37</v>
      </c>
      <c r="N23" s="118">
        <v>2</v>
      </c>
      <c r="O23" s="150">
        <v>2</v>
      </c>
      <c r="P23" s="151" t="s">
        <v>37</v>
      </c>
      <c r="Q23" s="118">
        <v>2</v>
      </c>
      <c r="R23" s="150">
        <v>2</v>
      </c>
      <c r="S23" s="151" t="s">
        <v>37</v>
      </c>
      <c r="T23" s="118">
        <v>2</v>
      </c>
      <c r="U23" s="119">
        <f t="shared" si="1"/>
        <v>180</v>
      </c>
      <c r="V23" s="120">
        <f>E23+H23+K23+N23+Q23+T23</f>
        <v>12</v>
      </c>
    </row>
    <row r="24" spans="1:22" x14ac:dyDescent="0.25">
      <c r="A24" s="111" t="s">
        <v>95</v>
      </c>
      <c r="B24" s="84" t="s">
        <v>252</v>
      </c>
      <c r="C24" s="152">
        <v>2</v>
      </c>
      <c r="D24" s="153" t="s">
        <v>37</v>
      </c>
      <c r="E24" s="118">
        <v>1</v>
      </c>
      <c r="F24" s="150">
        <v>2</v>
      </c>
      <c r="G24" s="151" t="s">
        <v>37</v>
      </c>
      <c r="H24" s="118">
        <v>1</v>
      </c>
      <c r="I24" s="150">
        <v>2</v>
      </c>
      <c r="J24" s="151" t="s">
        <v>37</v>
      </c>
      <c r="K24" s="118">
        <v>1</v>
      </c>
      <c r="L24" s="150">
        <v>2</v>
      </c>
      <c r="M24" s="151" t="s">
        <v>37</v>
      </c>
      <c r="N24" s="118">
        <v>1</v>
      </c>
      <c r="O24" s="150">
        <v>2</v>
      </c>
      <c r="P24" s="151" t="s">
        <v>37</v>
      </c>
      <c r="Q24" s="118">
        <v>1</v>
      </c>
      <c r="R24" s="150">
        <v>2</v>
      </c>
      <c r="S24" s="151" t="s">
        <v>37</v>
      </c>
      <c r="T24" s="118">
        <v>1</v>
      </c>
      <c r="U24" s="119">
        <f t="shared" si="1"/>
        <v>180</v>
      </c>
      <c r="V24" s="120">
        <f>E24+H24+K24+N24+Q24+T24</f>
        <v>6</v>
      </c>
    </row>
    <row r="25" spans="1:22" x14ac:dyDescent="0.25">
      <c r="A25" s="262" t="s">
        <v>121</v>
      </c>
      <c r="B25" s="85" t="s">
        <v>254</v>
      </c>
      <c r="C25" s="313">
        <v>1</v>
      </c>
      <c r="D25" s="314" t="s">
        <v>37</v>
      </c>
      <c r="E25" s="123">
        <v>1</v>
      </c>
      <c r="F25" s="313">
        <v>1</v>
      </c>
      <c r="G25" s="314" t="s">
        <v>33</v>
      </c>
      <c r="H25" s="123">
        <v>1</v>
      </c>
      <c r="I25" s="313"/>
      <c r="J25" s="314"/>
      <c r="K25" s="123"/>
      <c r="L25" s="313"/>
      <c r="M25" s="314"/>
      <c r="N25" s="123"/>
      <c r="O25" s="313"/>
      <c r="P25" s="314"/>
      <c r="Q25" s="123"/>
      <c r="R25" s="313"/>
      <c r="S25" s="314"/>
      <c r="T25" s="123"/>
      <c r="U25" s="169">
        <f t="shared" si="1"/>
        <v>30</v>
      </c>
      <c r="V25" s="124">
        <f>E25+H25+K25+N25+Q25+T25</f>
        <v>2</v>
      </c>
    </row>
    <row r="26" spans="1:22" x14ac:dyDescent="0.25">
      <c r="A26" s="156" t="s">
        <v>65</v>
      </c>
      <c r="B26" s="85" t="s">
        <v>223</v>
      </c>
      <c r="C26" s="313"/>
      <c r="D26" s="314"/>
      <c r="E26" s="123"/>
      <c r="F26" s="313"/>
      <c r="G26" s="314"/>
      <c r="H26" s="123"/>
      <c r="I26" s="313"/>
      <c r="J26" s="314"/>
      <c r="K26" s="123"/>
      <c r="L26" s="313"/>
      <c r="M26" s="314"/>
      <c r="N26" s="123"/>
      <c r="O26" s="313">
        <v>4</v>
      </c>
      <c r="P26" s="314" t="s">
        <v>43</v>
      </c>
      <c r="Q26" s="123">
        <v>2</v>
      </c>
      <c r="R26" s="313">
        <v>4</v>
      </c>
      <c r="S26" s="314" t="s">
        <v>37</v>
      </c>
      <c r="T26" s="123">
        <v>2</v>
      </c>
      <c r="U26" s="169">
        <f t="shared" si="1"/>
        <v>120</v>
      </c>
      <c r="V26" s="124">
        <f>E26+H26+K26+N26+Q26+T26</f>
        <v>4</v>
      </c>
    </row>
    <row r="27" spans="1:22" x14ac:dyDescent="0.25">
      <c r="A27" s="372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si="1"/>
        <v>120</v>
      </c>
      <c r="V27" s="349">
        <f t="shared" ref="V27" si="2">E27+H27+K27+N27+Q27+T27</f>
        <v>4</v>
      </c>
    </row>
    <row r="28" spans="1:22" x14ac:dyDescent="0.25">
      <c r="A28" s="362" t="s">
        <v>66</v>
      </c>
      <c r="B28" s="369" t="s">
        <v>246</v>
      </c>
      <c r="C28" s="60"/>
      <c r="D28" s="61"/>
      <c r="E28" s="59"/>
      <c r="F28" s="60"/>
      <c r="G28" s="61"/>
      <c r="H28" s="59"/>
      <c r="I28" s="60"/>
      <c r="J28" s="61"/>
      <c r="K28" s="59"/>
      <c r="L28" s="60"/>
      <c r="M28" s="61"/>
      <c r="N28" s="59"/>
      <c r="O28" s="60"/>
      <c r="P28" s="61" t="s">
        <v>43</v>
      </c>
      <c r="Q28" s="59">
        <v>3</v>
      </c>
      <c r="R28" s="60"/>
      <c r="S28" s="61" t="s">
        <v>37</v>
      </c>
      <c r="T28" s="59">
        <v>3</v>
      </c>
      <c r="U28" s="182"/>
      <c r="V28" s="183">
        <v>6</v>
      </c>
    </row>
    <row r="29" spans="1:22" ht="15.75" thickBot="1" x14ac:dyDescent="0.3">
      <c r="A29" s="271"/>
      <c r="B29" s="370" t="s">
        <v>222</v>
      </c>
      <c r="C29" s="67"/>
      <c r="D29" s="68"/>
      <c r="E29" s="66">
        <v>1</v>
      </c>
      <c r="F29" s="67"/>
      <c r="G29" s="68"/>
      <c r="H29" s="66">
        <v>3</v>
      </c>
      <c r="I29" s="67"/>
      <c r="J29" s="68"/>
      <c r="K29" s="66">
        <v>2</v>
      </c>
      <c r="L29" s="67"/>
      <c r="M29" s="68"/>
      <c r="N29" s="66">
        <v>3</v>
      </c>
      <c r="O29" s="67"/>
      <c r="P29" s="68"/>
      <c r="Q29" s="66"/>
      <c r="R29" s="67"/>
      <c r="S29" s="68"/>
      <c r="T29" s="66"/>
      <c r="U29" s="70"/>
      <c r="V29" s="184">
        <f>E29+H29+K29+N29+Q29+T29</f>
        <v>9</v>
      </c>
    </row>
    <row r="30" spans="1:22" s="376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83">
        <f>15*(C30+F30+I30+L30+O30+R30)</f>
        <v>90</v>
      </c>
      <c r="V30" s="361">
        <f>E30+H30+K30+N30+Q30+T30</f>
        <v>0</v>
      </c>
    </row>
    <row r="31" spans="1:22" ht="15.75" thickBot="1" x14ac:dyDescent="0.3">
      <c r="A31" s="364"/>
      <c r="B31" s="103" t="s">
        <v>48</v>
      </c>
      <c r="C31" s="104">
        <f>SUM(C6:C30)</f>
        <v>20</v>
      </c>
      <c r="D31" s="105"/>
      <c r="E31" s="106">
        <f>SUM(E6:E30)</f>
        <v>29</v>
      </c>
      <c r="F31" s="104">
        <f t="shared" ref="F31:N31" si="3">SUM(F6:F30)</f>
        <v>18</v>
      </c>
      <c r="G31" s="105"/>
      <c r="H31" s="106">
        <f t="shared" si="3"/>
        <v>29</v>
      </c>
      <c r="I31" s="104">
        <f t="shared" si="3"/>
        <v>20</v>
      </c>
      <c r="J31" s="105"/>
      <c r="K31" s="106">
        <f t="shared" si="3"/>
        <v>29</v>
      </c>
      <c r="L31" s="104">
        <f t="shared" si="3"/>
        <v>20</v>
      </c>
      <c r="M31" s="105"/>
      <c r="N31" s="106">
        <f t="shared" si="3"/>
        <v>30</v>
      </c>
      <c r="O31" s="104">
        <f>SUM(O6:O30)-O27</f>
        <v>23</v>
      </c>
      <c r="P31" s="105"/>
      <c r="Q31" s="106">
        <f>SUM(Q6:Q30)-Q27</f>
        <v>31</v>
      </c>
      <c r="R31" s="104">
        <f>SUM(R6:R30)</f>
        <v>26</v>
      </c>
      <c r="S31" s="105"/>
      <c r="T31" s="106">
        <f>SUM(T6:T30)-T27</f>
        <v>32</v>
      </c>
      <c r="U31" s="384">
        <f>SUM(U6:U30)-U27</f>
        <v>1845</v>
      </c>
      <c r="V31" s="185">
        <f>SUM(V6:V30)-V27</f>
        <v>180</v>
      </c>
    </row>
    <row r="33" spans="1:1" x14ac:dyDescent="0.25">
      <c r="A33" s="259" t="s">
        <v>210</v>
      </c>
    </row>
    <row r="34" spans="1:1" x14ac:dyDescent="0.25">
      <c r="A34" s="259" t="s">
        <v>226</v>
      </c>
    </row>
    <row r="35" spans="1:1" x14ac:dyDescent="0.25">
      <c r="A35" s="259" t="s">
        <v>211</v>
      </c>
    </row>
    <row r="36" spans="1:1" x14ac:dyDescent="0.25">
      <c r="A36" s="259" t="s">
        <v>212</v>
      </c>
    </row>
    <row r="37" spans="1:1" x14ac:dyDescent="0.25">
      <c r="A37" s="259" t="s">
        <v>308</v>
      </c>
    </row>
    <row r="38" spans="1:1" x14ac:dyDescent="0.25">
      <c r="A38" s="259" t="s">
        <v>213</v>
      </c>
    </row>
    <row r="39" spans="1:1" x14ac:dyDescent="0.25">
      <c r="A39" s="259" t="s">
        <v>214</v>
      </c>
    </row>
    <row r="40" spans="1:1" x14ac:dyDescent="0.25">
      <c r="A40" s="25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40"/>
  <sheetViews>
    <sheetView workbookViewId="0">
      <selection activeCell="C31" sqref="C31:V31"/>
    </sheetView>
  </sheetViews>
  <sheetFormatPr defaultRowHeight="15" x14ac:dyDescent="0.25"/>
  <cols>
    <col min="1" max="1" width="19.5703125" customWidth="1"/>
    <col min="2" max="2" width="37.28515625" bestFit="1" customWidth="1"/>
    <col min="3" max="5" width="5.140625" customWidth="1"/>
    <col min="6" max="7" width="5.140625" style="249" customWidth="1"/>
    <col min="8" max="8" width="5.140625" customWidth="1"/>
    <col min="9" max="10" width="5.140625" style="249" customWidth="1"/>
    <col min="11" max="11" width="5.140625" customWidth="1"/>
    <col min="12" max="13" width="5.140625" style="249" customWidth="1"/>
    <col min="14" max="14" width="5.140625" customWidth="1"/>
    <col min="15" max="16" width="5.140625" style="249" customWidth="1"/>
    <col min="17" max="17" width="5.140625" customWidth="1"/>
    <col min="18" max="19" width="5.140625" style="249" customWidth="1"/>
    <col min="20" max="23" width="5.140625" customWidth="1"/>
  </cols>
  <sheetData>
    <row r="1" spans="1:22" x14ac:dyDescent="0.25">
      <c r="A1" s="428" t="s">
        <v>312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08" t="s">
        <v>49</v>
      </c>
      <c r="B4" s="425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09"/>
      <c r="B5" s="426"/>
      <c r="C5" s="12" t="s">
        <v>31</v>
      </c>
      <c r="D5" s="13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6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162">
        <f t="shared" si="0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162">
        <f t="shared" si="0"/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163">
        <f t="shared" si="0"/>
        <v>2</v>
      </c>
    </row>
    <row r="16" spans="1:22" x14ac:dyDescent="0.25">
      <c r="A16" s="111" t="s">
        <v>99</v>
      </c>
      <c r="B16" s="79" t="s">
        <v>258</v>
      </c>
      <c r="C16" s="148">
        <v>2</v>
      </c>
      <c r="D16" s="149" t="s">
        <v>33</v>
      </c>
      <c r="E16" s="164">
        <v>7</v>
      </c>
      <c r="F16" s="308">
        <v>2</v>
      </c>
      <c r="G16" s="309" t="s">
        <v>33</v>
      </c>
      <c r="H16" s="164">
        <v>7</v>
      </c>
      <c r="I16" s="308">
        <v>2</v>
      </c>
      <c r="J16" s="309" t="s">
        <v>33</v>
      </c>
      <c r="K16" s="164">
        <v>7</v>
      </c>
      <c r="L16" s="308">
        <v>2</v>
      </c>
      <c r="M16" s="309" t="s">
        <v>33</v>
      </c>
      <c r="N16" s="164">
        <v>7</v>
      </c>
      <c r="O16" s="308">
        <v>2</v>
      </c>
      <c r="P16" s="309" t="s">
        <v>33</v>
      </c>
      <c r="Q16" s="164">
        <v>7</v>
      </c>
      <c r="R16" s="308">
        <v>2</v>
      </c>
      <c r="S16" s="309" t="s">
        <v>37</v>
      </c>
      <c r="T16" s="164">
        <v>7</v>
      </c>
      <c r="U16" s="165">
        <f>15*(C16+F16+I16+L16+O16+R16)</f>
        <v>180</v>
      </c>
      <c r="V16" s="166">
        <f t="shared" si="0"/>
        <v>42</v>
      </c>
    </row>
    <row r="17" spans="1:22" x14ac:dyDescent="0.25">
      <c r="A17" s="111" t="s">
        <v>98</v>
      </c>
      <c r="B17" s="80" t="s">
        <v>253</v>
      </c>
      <c r="C17" s="148">
        <v>1</v>
      </c>
      <c r="D17" s="149" t="s">
        <v>33</v>
      </c>
      <c r="E17" s="116">
        <v>1</v>
      </c>
      <c r="F17" s="148">
        <v>1</v>
      </c>
      <c r="G17" s="149" t="s">
        <v>33</v>
      </c>
      <c r="H17" s="116">
        <v>1</v>
      </c>
      <c r="I17" s="148">
        <v>1</v>
      </c>
      <c r="J17" s="149" t="s">
        <v>33</v>
      </c>
      <c r="K17" s="116">
        <v>1</v>
      </c>
      <c r="L17" s="148">
        <v>1</v>
      </c>
      <c r="M17" s="149" t="s">
        <v>33</v>
      </c>
      <c r="N17" s="116">
        <v>1</v>
      </c>
      <c r="O17" s="148"/>
      <c r="P17" s="149"/>
      <c r="Q17" s="116"/>
      <c r="R17" s="148"/>
      <c r="S17" s="149"/>
      <c r="T17" s="116"/>
      <c r="U17" s="165">
        <f t="shared" ref="U17:U25" si="1">15*(C17+F17+I17+L17+O17+R17)</f>
        <v>60</v>
      </c>
      <c r="V17" s="117">
        <f>SUM(E17+H17+K17+N17+Q17+T17)</f>
        <v>4</v>
      </c>
    </row>
    <row r="18" spans="1:22" x14ac:dyDescent="0.25">
      <c r="A18" s="111" t="s">
        <v>100</v>
      </c>
      <c r="B18" s="80" t="s">
        <v>255</v>
      </c>
      <c r="C18" s="148"/>
      <c r="D18" s="149"/>
      <c r="E18" s="116"/>
      <c r="F18" s="148"/>
      <c r="G18" s="149"/>
      <c r="H18" s="116"/>
      <c r="I18" s="148"/>
      <c r="J18" s="149"/>
      <c r="K18" s="116"/>
      <c r="L18" s="148"/>
      <c r="M18" s="149"/>
      <c r="N18" s="116"/>
      <c r="O18" s="148">
        <v>1</v>
      </c>
      <c r="P18" s="149" t="s">
        <v>33</v>
      </c>
      <c r="Q18" s="116">
        <v>1</v>
      </c>
      <c r="R18" s="148">
        <v>1</v>
      </c>
      <c r="S18" s="149" t="s">
        <v>33</v>
      </c>
      <c r="T18" s="116">
        <v>1</v>
      </c>
      <c r="U18" s="165">
        <f t="shared" si="1"/>
        <v>30</v>
      </c>
      <c r="V18" s="117">
        <f>SUM(E18+H18+K18+N18+Q18+T18)</f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f t="shared" si="1"/>
        <v>90</v>
      </c>
      <c r="V19" s="117">
        <f>SUM(E19+H19+K19+N19+Q19+T19)</f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65">
        <f t="shared" si="1"/>
        <v>0</v>
      </c>
      <c r="V20" s="117">
        <f>SUM(E20+H20+K20+N20+Q20+T20)</f>
        <v>3</v>
      </c>
    </row>
    <row r="21" spans="1:22" x14ac:dyDescent="0.25">
      <c r="A21" s="111" t="s">
        <v>85</v>
      </c>
      <c r="B21" s="84" t="s">
        <v>242</v>
      </c>
      <c r="C21" s="150"/>
      <c r="D21" s="151"/>
      <c r="E21" s="118"/>
      <c r="F21" s="150"/>
      <c r="G21" s="151"/>
      <c r="H21" s="118"/>
      <c r="I21" s="150">
        <v>4</v>
      </c>
      <c r="J21" s="151" t="s">
        <v>37</v>
      </c>
      <c r="K21" s="118">
        <v>4</v>
      </c>
      <c r="L21" s="150">
        <v>4</v>
      </c>
      <c r="M21" s="151" t="s">
        <v>37</v>
      </c>
      <c r="N21" s="118">
        <v>4</v>
      </c>
      <c r="O21" s="150">
        <v>4</v>
      </c>
      <c r="P21" s="151" t="s">
        <v>37</v>
      </c>
      <c r="Q21" s="118">
        <v>4</v>
      </c>
      <c r="R21" s="150">
        <v>4</v>
      </c>
      <c r="S21" s="151" t="s">
        <v>37</v>
      </c>
      <c r="T21" s="118">
        <v>4</v>
      </c>
      <c r="U21" s="119">
        <f t="shared" si="1"/>
        <v>240</v>
      </c>
      <c r="V21" s="120">
        <f>K21+N21+Q21+T21</f>
        <v>16</v>
      </c>
    </row>
    <row r="22" spans="1:22" x14ac:dyDescent="0.25">
      <c r="A22" s="111" t="s">
        <v>58</v>
      </c>
      <c r="B22" s="84" t="s">
        <v>250</v>
      </c>
      <c r="C22" s="152">
        <v>1</v>
      </c>
      <c r="D22" s="153" t="s">
        <v>37</v>
      </c>
      <c r="E22" s="118">
        <v>3</v>
      </c>
      <c r="F22" s="152">
        <v>1</v>
      </c>
      <c r="G22" s="153" t="s">
        <v>37</v>
      </c>
      <c r="H22" s="118">
        <v>3</v>
      </c>
      <c r="I22" s="152">
        <v>1</v>
      </c>
      <c r="J22" s="153" t="s">
        <v>37</v>
      </c>
      <c r="K22" s="118">
        <v>3</v>
      </c>
      <c r="L22" s="152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152">
        <v>1</v>
      </c>
      <c r="S22" s="153" t="s">
        <v>37</v>
      </c>
      <c r="T22" s="118">
        <v>3</v>
      </c>
      <c r="U22" s="119">
        <f t="shared" si="1"/>
        <v>90</v>
      </c>
      <c r="V22" s="120">
        <f>E22+H22+K22+N22+Q22+T22</f>
        <v>18</v>
      </c>
    </row>
    <row r="23" spans="1:22" x14ac:dyDescent="0.25">
      <c r="A23" s="111" t="s">
        <v>96</v>
      </c>
      <c r="B23" s="84" t="s">
        <v>251</v>
      </c>
      <c r="C23" s="152">
        <v>2</v>
      </c>
      <c r="D23" s="153" t="s">
        <v>37</v>
      </c>
      <c r="E23" s="118">
        <v>2</v>
      </c>
      <c r="F23" s="150">
        <v>2</v>
      </c>
      <c r="G23" s="151" t="s">
        <v>37</v>
      </c>
      <c r="H23" s="118">
        <v>2</v>
      </c>
      <c r="I23" s="150">
        <v>2</v>
      </c>
      <c r="J23" s="151" t="s">
        <v>37</v>
      </c>
      <c r="K23" s="118">
        <v>2</v>
      </c>
      <c r="L23" s="150">
        <v>2</v>
      </c>
      <c r="M23" s="151" t="s">
        <v>37</v>
      </c>
      <c r="N23" s="118">
        <v>2</v>
      </c>
      <c r="O23" s="150">
        <v>2</v>
      </c>
      <c r="P23" s="151" t="s">
        <v>37</v>
      </c>
      <c r="Q23" s="118">
        <v>2</v>
      </c>
      <c r="R23" s="150">
        <v>2</v>
      </c>
      <c r="S23" s="151" t="s">
        <v>37</v>
      </c>
      <c r="T23" s="118">
        <v>2</v>
      </c>
      <c r="U23" s="119">
        <f t="shared" si="1"/>
        <v>180</v>
      </c>
      <c r="V23" s="120">
        <f>E23+H23+K23+N23+Q23+T23</f>
        <v>12</v>
      </c>
    </row>
    <row r="24" spans="1:22" x14ac:dyDescent="0.25">
      <c r="A24" s="111" t="s">
        <v>95</v>
      </c>
      <c r="B24" s="84" t="s">
        <v>252</v>
      </c>
      <c r="C24" s="152">
        <v>2</v>
      </c>
      <c r="D24" s="153" t="s">
        <v>37</v>
      </c>
      <c r="E24" s="118">
        <v>1</v>
      </c>
      <c r="F24" s="150">
        <v>2</v>
      </c>
      <c r="G24" s="151" t="s">
        <v>37</v>
      </c>
      <c r="H24" s="118">
        <v>1</v>
      </c>
      <c r="I24" s="150">
        <v>2</v>
      </c>
      <c r="J24" s="151" t="s">
        <v>37</v>
      </c>
      <c r="K24" s="118">
        <v>1</v>
      </c>
      <c r="L24" s="150">
        <v>2</v>
      </c>
      <c r="M24" s="151" t="s">
        <v>37</v>
      </c>
      <c r="N24" s="118">
        <v>1</v>
      </c>
      <c r="O24" s="150">
        <v>2</v>
      </c>
      <c r="P24" s="151" t="s">
        <v>37</v>
      </c>
      <c r="Q24" s="118">
        <v>1</v>
      </c>
      <c r="R24" s="150">
        <v>2</v>
      </c>
      <c r="S24" s="151" t="s">
        <v>37</v>
      </c>
      <c r="T24" s="118">
        <v>1</v>
      </c>
      <c r="U24" s="119">
        <f t="shared" si="1"/>
        <v>180</v>
      </c>
      <c r="V24" s="120">
        <f>E24+H24+K24+N24+Q24+T24</f>
        <v>6</v>
      </c>
    </row>
    <row r="25" spans="1:22" x14ac:dyDescent="0.25">
      <c r="A25" s="262" t="s">
        <v>121</v>
      </c>
      <c r="B25" s="85" t="s">
        <v>254</v>
      </c>
      <c r="C25" s="313">
        <v>1</v>
      </c>
      <c r="D25" s="314" t="s">
        <v>37</v>
      </c>
      <c r="E25" s="123">
        <v>1</v>
      </c>
      <c r="F25" s="313">
        <v>1</v>
      </c>
      <c r="G25" s="314" t="s">
        <v>33</v>
      </c>
      <c r="H25" s="123">
        <v>1</v>
      </c>
      <c r="I25" s="313"/>
      <c r="J25" s="314"/>
      <c r="K25" s="123"/>
      <c r="L25" s="313"/>
      <c r="M25" s="314"/>
      <c r="N25" s="123"/>
      <c r="O25" s="313"/>
      <c r="P25" s="314"/>
      <c r="Q25" s="123"/>
      <c r="R25" s="313"/>
      <c r="S25" s="314"/>
      <c r="T25" s="123"/>
      <c r="U25" s="169">
        <f t="shared" si="1"/>
        <v>30</v>
      </c>
      <c r="V25" s="124">
        <f>E25+H25+K25+N25+Q25+T25</f>
        <v>2</v>
      </c>
    </row>
    <row r="26" spans="1:22" x14ac:dyDescent="0.25">
      <c r="A26" s="156" t="s">
        <v>65</v>
      </c>
      <c r="B26" s="85" t="s">
        <v>223</v>
      </c>
      <c r="C26" s="313"/>
      <c r="D26" s="314"/>
      <c r="E26" s="123"/>
      <c r="F26" s="313"/>
      <c r="G26" s="314"/>
      <c r="H26" s="123"/>
      <c r="I26" s="313"/>
      <c r="J26" s="314"/>
      <c r="K26" s="123"/>
      <c r="L26" s="313"/>
      <c r="M26" s="314"/>
      <c r="N26" s="123"/>
      <c r="O26" s="313">
        <v>4</v>
      </c>
      <c r="P26" s="314" t="s">
        <v>43</v>
      </c>
      <c r="Q26" s="123">
        <v>2</v>
      </c>
      <c r="R26" s="313">
        <v>4</v>
      </c>
      <c r="S26" s="314" t="s">
        <v>37</v>
      </c>
      <c r="T26" s="123">
        <v>2</v>
      </c>
      <c r="U26" s="169">
        <v>120</v>
      </c>
      <c r="V26" s="124">
        <f>E26+H26+K26+N26+Q26+T26</f>
        <v>4</v>
      </c>
    </row>
    <row r="27" spans="1:22" x14ac:dyDescent="0.25">
      <c r="A27" s="372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ref="U27" si="2">15*(C27+F27+I27+L27+O27+R27)</f>
        <v>120</v>
      </c>
      <c r="V27" s="349">
        <f t="shared" ref="V27" si="3">E27+H27+K27+N27+Q27+T27</f>
        <v>4</v>
      </c>
    </row>
    <row r="28" spans="1:22" x14ac:dyDescent="0.25">
      <c r="A28" s="362" t="s">
        <v>66</v>
      </c>
      <c r="B28" s="369" t="s">
        <v>246</v>
      </c>
      <c r="C28" s="60"/>
      <c r="D28" s="61"/>
      <c r="E28" s="59"/>
      <c r="F28" s="60"/>
      <c r="G28" s="61"/>
      <c r="H28" s="59"/>
      <c r="I28" s="60"/>
      <c r="J28" s="61"/>
      <c r="K28" s="59"/>
      <c r="L28" s="60"/>
      <c r="M28" s="61"/>
      <c r="N28" s="59"/>
      <c r="O28" s="60"/>
      <c r="P28" s="61" t="s">
        <v>43</v>
      </c>
      <c r="Q28" s="59">
        <v>3</v>
      </c>
      <c r="R28" s="60"/>
      <c r="S28" s="61" t="s">
        <v>37</v>
      </c>
      <c r="T28" s="59">
        <v>3</v>
      </c>
      <c r="U28" s="182"/>
      <c r="V28" s="183">
        <v>6</v>
      </c>
    </row>
    <row r="29" spans="1:22" ht="15.75" thickBot="1" x14ac:dyDescent="0.3">
      <c r="A29" s="271"/>
      <c r="B29" s="370" t="s">
        <v>222</v>
      </c>
      <c r="C29" s="67"/>
      <c r="D29" s="68"/>
      <c r="E29" s="66">
        <v>2</v>
      </c>
      <c r="F29" s="67"/>
      <c r="G29" s="68"/>
      <c r="H29" s="66">
        <v>3</v>
      </c>
      <c r="I29" s="67"/>
      <c r="J29" s="68"/>
      <c r="K29" s="66">
        <v>1</v>
      </c>
      <c r="L29" s="67"/>
      <c r="M29" s="68"/>
      <c r="N29" s="66">
        <v>3</v>
      </c>
      <c r="O29" s="67"/>
      <c r="P29" s="68"/>
      <c r="Q29" s="66"/>
      <c r="R29" s="67"/>
      <c r="S29" s="68"/>
      <c r="T29" s="66"/>
      <c r="U29" s="70"/>
      <c r="V29" s="184">
        <f>E29+H29+K29+N29+Q29+T29</f>
        <v>9</v>
      </c>
    </row>
    <row r="30" spans="1:22" s="376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60">
        <f>15*(C30+F30+I30+L30+O30+R30)</f>
        <v>90</v>
      </c>
      <c r="V30" s="361">
        <f>E30+H30+K30+N30+Q30+T30</f>
        <v>0</v>
      </c>
    </row>
    <row r="31" spans="1:22" ht="15.75" thickBot="1" x14ac:dyDescent="0.3">
      <c r="A31" s="371"/>
      <c r="B31" s="103" t="s">
        <v>48</v>
      </c>
      <c r="C31" s="104">
        <f>SUM(C6:C30)</f>
        <v>20</v>
      </c>
      <c r="D31" s="105"/>
      <c r="E31" s="106">
        <f>SUM(E6:E30)</f>
        <v>30</v>
      </c>
      <c r="F31" s="104">
        <f t="shared" ref="F31:N31" si="4">SUM(F6:F30)</f>
        <v>18</v>
      </c>
      <c r="G31" s="105"/>
      <c r="H31" s="106">
        <f t="shared" si="4"/>
        <v>29</v>
      </c>
      <c r="I31" s="104">
        <f t="shared" si="4"/>
        <v>20</v>
      </c>
      <c r="J31" s="105"/>
      <c r="K31" s="106">
        <f t="shared" si="4"/>
        <v>28</v>
      </c>
      <c r="L31" s="104">
        <f t="shared" si="4"/>
        <v>20</v>
      </c>
      <c r="M31" s="105"/>
      <c r="N31" s="106">
        <f t="shared" si="4"/>
        <v>30</v>
      </c>
      <c r="O31" s="104">
        <f>SUM(O6:O30)-O27</f>
        <v>23</v>
      </c>
      <c r="P31" s="105"/>
      <c r="Q31" s="106">
        <f>SUM(Q6:Q30)-Q27</f>
        <v>31</v>
      </c>
      <c r="R31" s="104">
        <f>SUM(R6:R30)</f>
        <v>26</v>
      </c>
      <c r="S31" s="105"/>
      <c r="T31" s="106">
        <f>SUM(T6:T30)-T27</f>
        <v>32</v>
      </c>
      <c r="U31" s="384">
        <f>SUM(U6:U30)-U27</f>
        <v>1845</v>
      </c>
      <c r="V31" s="185">
        <f>SUM(V6:V30)-V27</f>
        <v>180</v>
      </c>
    </row>
    <row r="33" spans="1:1" x14ac:dyDescent="0.25">
      <c r="A33" s="259" t="s">
        <v>210</v>
      </c>
    </row>
    <row r="34" spans="1:1" x14ac:dyDescent="0.25">
      <c r="A34" s="259" t="s">
        <v>226</v>
      </c>
    </row>
    <row r="35" spans="1:1" x14ac:dyDescent="0.25">
      <c r="A35" s="259" t="s">
        <v>211</v>
      </c>
    </row>
    <row r="36" spans="1:1" x14ac:dyDescent="0.25">
      <c r="A36" s="259" t="s">
        <v>212</v>
      </c>
    </row>
    <row r="37" spans="1:1" x14ac:dyDescent="0.25">
      <c r="A37" s="259" t="s">
        <v>308</v>
      </c>
    </row>
    <row r="38" spans="1:1" x14ac:dyDescent="0.25">
      <c r="A38" s="259" t="s">
        <v>213</v>
      </c>
    </row>
    <row r="39" spans="1:1" x14ac:dyDescent="0.25">
      <c r="A39" s="259" t="s">
        <v>214</v>
      </c>
    </row>
    <row r="40" spans="1:1" x14ac:dyDescent="0.25">
      <c r="A40" s="25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40"/>
  <sheetViews>
    <sheetView workbookViewId="0">
      <selection activeCell="U32" sqref="U32"/>
    </sheetView>
  </sheetViews>
  <sheetFormatPr defaultRowHeight="15" x14ac:dyDescent="0.25"/>
  <cols>
    <col min="1" max="1" width="17.7109375" customWidth="1"/>
    <col min="2" max="2" width="34" customWidth="1"/>
    <col min="3" max="20" width="4.85546875" customWidth="1"/>
    <col min="21" max="21" width="4.85546875" style="249" customWidth="1"/>
    <col min="22" max="22" width="4.85546875" customWidth="1"/>
  </cols>
  <sheetData>
    <row r="1" spans="1:22" x14ac:dyDescent="0.25">
      <c r="A1" s="416" t="s">
        <v>236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8"/>
    </row>
    <row r="2" spans="1:22" ht="15.75" thickBot="1" x14ac:dyDescent="0.3">
      <c r="A2" s="419" t="s">
        <v>228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20"/>
    </row>
    <row r="3" spans="1:22" ht="15.75" thickBot="1" x14ac:dyDescent="0.3">
      <c r="A3" s="421" t="s">
        <v>229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22"/>
    </row>
    <row r="4" spans="1:22" x14ac:dyDescent="0.25">
      <c r="A4" s="408" t="s">
        <v>49</v>
      </c>
      <c r="B4" s="425" t="s">
        <v>24</v>
      </c>
      <c r="C4" s="410" t="s">
        <v>25</v>
      </c>
      <c r="D4" s="411"/>
      <c r="E4" s="427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73" t="s">
        <v>31</v>
      </c>
      <c r="V4" s="406" t="s">
        <v>32</v>
      </c>
    </row>
    <row r="5" spans="1:22" ht="15.75" thickBot="1" x14ac:dyDescent="0.3">
      <c r="A5" s="409"/>
      <c r="B5" s="426"/>
      <c r="C5" s="12" t="s">
        <v>31</v>
      </c>
      <c r="D5" s="13" t="s">
        <v>50</v>
      </c>
      <c r="E5" s="14" t="s">
        <v>32</v>
      </c>
      <c r="F5" s="12" t="s">
        <v>31</v>
      </c>
      <c r="G5" s="13" t="s">
        <v>50</v>
      </c>
      <c r="H5" s="15" t="s">
        <v>32</v>
      </c>
      <c r="I5" s="12" t="s">
        <v>31</v>
      </c>
      <c r="J5" s="13" t="s">
        <v>50</v>
      </c>
      <c r="K5" s="15" t="s">
        <v>32</v>
      </c>
      <c r="L5" s="12" t="s">
        <v>31</v>
      </c>
      <c r="M5" s="13" t="s">
        <v>50</v>
      </c>
      <c r="N5" s="15" t="s">
        <v>32</v>
      </c>
      <c r="O5" s="12" t="s">
        <v>31</v>
      </c>
      <c r="P5" s="13" t="s">
        <v>50</v>
      </c>
      <c r="Q5" s="15" t="s">
        <v>32</v>
      </c>
      <c r="R5" s="12" t="s">
        <v>31</v>
      </c>
      <c r="S5" s="13" t="s">
        <v>50</v>
      </c>
      <c r="T5" s="15" t="s">
        <v>32</v>
      </c>
      <c r="U5" s="474"/>
      <c r="V5" s="407"/>
    </row>
    <row r="6" spans="1:22" x14ac:dyDescent="0.25">
      <c r="A6" s="250" t="s">
        <v>203</v>
      </c>
      <c r="B6" s="73" t="s">
        <v>238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7">
        <v>3</v>
      </c>
      <c r="R6" s="140">
        <v>2</v>
      </c>
      <c r="S6" s="142" t="s">
        <v>33</v>
      </c>
      <c r="T6" s="17">
        <v>3</v>
      </c>
      <c r="U6" s="289">
        <v>180</v>
      </c>
      <c r="V6" s="19">
        <f>E6+H6+K6+N6+Q6+T6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3"/>
      <c r="P7" s="114"/>
      <c r="Q7" s="20"/>
      <c r="R7" s="112"/>
      <c r="S7" s="114" t="s">
        <v>35</v>
      </c>
      <c r="T7" s="20">
        <v>0</v>
      </c>
      <c r="U7" s="290"/>
      <c r="V7" s="23">
        <f t="shared" ref="V7:V12" si="0">E7+H7+K7+N7+Q7+T7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91">
        <v>30</v>
      </c>
      <c r="V8" s="23">
        <f t="shared" si="0"/>
        <v>2</v>
      </c>
    </row>
    <row r="9" spans="1:22" x14ac:dyDescent="0.25">
      <c r="A9" s="111" t="s">
        <v>206</v>
      </c>
      <c r="B9" s="76" t="s">
        <v>218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2">
        <v>105</v>
      </c>
      <c r="V9" s="28">
        <f t="shared" si="0"/>
        <v>7</v>
      </c>
    </row>
    <row r="10" spans="1:22" x14ac:dyDescent="0.25">
      <c r="A10" s="111" t="s">
        <v>51</v>
      </c>
      <c r="B10" s="76" t="s">
        <v>219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2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239</v>
      </c>
      <c r="C11" s="112"/>
      <c r="D11" s="142"/>
      <c r="E11" s="24"/>
      <c r="F11" s="113"/>
      <c r="G11" s="114"/>
      <c r="H11" s="24"/>
      <c r="I11" s="113"/>
      <c r="J11" s="114"/>
      <c r="K11" s="24"/>
      <c r="L11" s="112"/>
      <c r="M11" s="142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2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2"/>
      <c r="M12" s="142"/>
      <c r="N12" s="25"/>
      <c r="O12" s="113"/>
      <c r="P12" s="114"/>
      <c r="Q12" s="25"/>
      <c r="R12" s="113"/>
      <c r="S12" s="142" t="s">
        <v>35</v>
      </c>
      <c r="T12" s="24">
        <v>0</v>
      </c>
      <c r="U12" s="292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0"/>
      <c r="O13" s="143"/>
      <c r="P13" s="144"/>
      <c r="Q13" s="30"/>
      <c r="R13" s="143"/>
      <c r="S13" s="144"/>
      <c r="T13" s="30"/>
      <c r="U13" s="293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0"/>
      <c r="L14" s="143">
        <v>2</v>
      </c>
      <c r="M14" s="144" t="s">
        <v>33</v>
      </c>
      <c r="N14" s="30">
        <v>2</v>
      </c>
      <c r="O14" s="143"/>
      <c r="P14" s="144"/>
      <c r="Q14" s="30"/>
      <c r="R14" s="143"/>
      <c r="S14" s="144"/>
      <c r="T14" s="30"/>
      <c r="U14" s="293">
        <v>30</v>
      </c>
      <c r="V14" s="33">
        <v>2</v>
      </c>
    </row>
    <row r="15" spans="1:22" ht="15.75" thickBot="1" x14ac:dyDescent="0.3">
      <c r="A15" s="252" t="s">
        <v>56</v>
      </c>
      <c r="B15" s="7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5"/>
      <c r="O15" s="145"/>
      <c r="P15" s="146"/>
      <c r="Q15" s="35"/>
      <c r="R15" s="145"/>
      <c r="S15" s="146"/>
      <c r="T15" s="35"/>
      <c r="U15" s="285">
        <v>30</v>
      </c>
      <c r="V15" s="33">
        <v>2</v>
      </c>
    </row>
    <row r="16" spans="1:22" ht="23.25" x14ac:dyDescent="0.25">
      <c r="A16" s="111" t="s">
        <v>81</v>
      </c>
      <c r="B16" s="147" t="s">
        <v>237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294">
        <f>15*(C16+F16+I16+L16+O16+R16)</f>
        <v>180</v>
      </c>
      <c r="V16" s="115">
        <f>SUM(E16+H16+K16+N16+Q16+T16)</f>
        <v>42</v>
      </c>
    </row>
    <row r="17" spans="1:22" ht="23.25" x14ac:dyDescent="0.25">
      <c r="A17" s="111" t="s">
        <v>82</v>
      </c>
      <c r="B17" s="80" t="s">
        <v>67</v>
      </c>
      <c r="C17" s="148">
        <v>1</v>
      </c>
      <c r="D17" s="149" t="s">
        <v>33</v>
      </c>
      <c r="E17" s="116">
        <v>1</v>
      </c>
      <c r="F17" s="148">
        <v>1</v>
      </c>
      <c r="G17" s="149" t="s">
        <v>33</v>
      </c>
      <c r="H17" s="116">
        <v>1</v>
      </c>
      <c r="I17" s="148">
        <v>1</v>
      </c>
      <c r="J17" s="149" t="s">
        <v>33</v>
      </c>
      <c r="K17" s="116">
        <v>1</v>
      </c>
      <c r="L17" s="148">
        <v>1</v>
      </c>
      <c r="M17" s="149" t="s">
        <v>33</v>
      </c>
      <c r="N17" s="116">
        <v>1</v>
      </c>
      <c r="O17" s="148"/>
      <c r="P17" s="149"/>
      <c r="Q17" s="116"/>
      <c r="R17" s="148"/>
      <c r="S17" s="149"/>
      <c r="T17" s="116"/>
      <c r="U17" s="294">
        <f t="shared" ref="U17:U19" si="1">15*(C17+F17+I17+L17+O17+R17)</f>
        <v>60</v>
      </c>
      <c r="V17" s="117">
        <f>SUM(E17+H17+K17+N17+Q17+T17)</f>
        <v>4</v>
      </c>
    </row>
    <row r="18" spans="1:22" ht="25.5" x14ac:dyDescent="0.25">
      <c r="A18" s="111" t="s">
        <v>103</v>
      </c>
      <c r="B18" s="80" t="s">
        <v>240</v>
      </c>
      <c r="C18" s="148"/>
      <c r="D18" s="149"/>
      <c r="E18" s="116"/>
      <c r="F18" s="148"/>
      <c r="G18" s="149"/>
      <c r="H18" s="116"/>
      <c r="I18" s="148"/>
      <c r="J18" s="149"/>
      <c r="K18" s="116"/>
      <c r="L18" s="148"/>
      <c r="M18" s="149"/>
      <c r="N18" s="116"/>
      <c r="O18" s="148">
        <v>1</v>
      </c>
      <c r="P18" s="149" t="s">
        <v>33</v>
      </c>
      <c r="Q18" s="116">
        <v>1</v>
      </c>
      <c r="R18" s="148">
        <v>1</v>
      </c>
      <c r="S18" s="149" t="s">
        <v>33</v>
      </c>
      <c r="T18" s="116">
        <v>1</v>
      </c>
      <c r="U18" s="294">
        <f t="shared" si="1"/>
        <v>30</v>
      </c>
      <c r="V18" s="117">
        <f>SUM(E18+H18+K18+N18+Q18+T18)</f>
        <v>2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294">
        <f t="shared" si="1"/>
        <v>90</v>
      </c>
      <c r="V19" s="117">
        <f>SUM(E19+H19+K19+N19+Q19+T19)</f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4</v>
      </c>
      <c r="U20" s="294"/>
      <c r="V20" s="83">
        <v>4</v>
      </c>
    </row>
    <row r="21" spans="1:22" x14ac:dyDescent="0.25">
      <c r="A21" s="111" t="s">
        <v>85</v>
      </c>
      <c r="B21" s="84" t="s">
        <v>242</v>
      </c>
      <c r="C21" s="150"/>
      <c r="D21" s="151"/>
      <c r="E21" s="118"/>
      <c r="F21" s="150"/>
      <c r="G21" s="151"/>
      <c r="H21" s="118"/>
      <c r="I21" s="152">
        <v>4</v>
      </c>
      <c r="J21" s="153" t="s">
        <v>37</v>
      </c>
      <c r="K21" s="118">
        <v>4</v>
      </c>
      <c r="L21" s="152">
        <v>4</v>
      </c>
      <c r="M21" s="153" t="s">
        <v>37</v>
      </c>
      <c r="N21" s="118">
        <v>4</v>
      </c>
      <c r="O21" s="152">
        <v>4</v>
      </c>
      <c r="P21" s="153" t="s">
        <v>37</v>
      </c>
      <c r="Q21" s="118">
        <v>4</v>
      </c>
      <c r="R21" s="152">
        <v>4</v>
      </c>
      <c r="S21" s="153" t="s">
        <v>37</v>
      </c>
      <c r="T21" s="118">
        <v>4</v>
      </c>
      <c r="U21" s="295">
        <f>15*(C21+F21+I21+L21+O21+R21)</f>
        <v>240</v>
      </c>
      <c r="V21" s="120">
        <f>K21+N21+Q21+T21</f>
        <v>16</v>
      </c>
    </row>
    <row r="22" spans="1:22" x14ac:dyDescent="0.25">
      <c r="A22" s="111" t="s">
        <v>58</v>
      </c>
      <c r="B22" s="84" t="s">
        <v>198</v>
      </c>
      <c r="C22" s="152">
        <v>1</v>
      </c>
      <c r="D22" s="153" t="s">
        <v>37</v>
      </c>
      <c r="E22" s="118">
        <v>3</v>
      </c>
      <c r="F22" s="152">
        <v>1</v>
      </c>
      <c r="G22" s="153" t="s">
        <v>37</v>
      </c>
      <c r="H22" s="118">
        <v>3</v>
      </c>
      <c r="I22" s="152">
        <v>1</v>
      </c>
      <c r="J22" s="153" t="s">
        <v>37</v>
      </c>
      <c r="K22" s="118">
        <v>3</v>
      </c>
      <c r="L22" s="152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152">
        <v>1</v>
      </c>
      <c r="S22" s="153" t="s">
        <v>37</v>
      </c>
      <c r="T22" s="118">
        <v>3</v>
      </c>
      <c r="U22" s="295">
        <f t="shared" ref="U22:U27" si="2">15*(C22+F22+I22+L22+O22+R22)</f>
        <v>90</v>
      </c>
      <c r="V22" s="120">
        <f>E22+H22+K22+N22+Q22+T22</f>
        <v>18</v>
      </c>
    </row>
    <row r="23" spans="1:22" x14ac:dyDescent="0.25">
      <c r="A23" s="111" t="s">
        <v>86</v>
      </c>
      <c r="B23" s="84" t="s">
        <v>243</v>
      </c>
      <c r="C23" s="152">
        <v>2</v>
      </c>
      <c r="D23" s="153" t="s">
        <v>37</v>
      </c>
      <c r="E23" s="118">
        <v>2</v>
      </c>
      <c r="F23" s="152">
        <v>2</v>
      </c>
      <c r="G23" s="153" t="s">
        <v>37</v>
      </c>
      <c r="H23" s="118">
        <v>2</v>
      </c>
      <c r="I23" s="152">
        <v>2</v>
      </c>
      <c r="J23" s="153" t="s">
        <v>37</v>
      </c>
      <c r="K23" s="118">
        <v>2</v>
      </c>
      <c r="L23" s="152">
        <v>2</v>
      </c>
      <c r="M23" s="153" t="s">
        <v>37</v>
      </c>
      <c r="N23" s="118">
        <v>2</v>
      </c>
      <c r="O23" s="152">
        <v>2</v>
      </c>
      <c r="P23" s="153" t="s">
        <v>37</v>
      </c>
      <c r="Q23" s="118">
        <v>2</v>
      </c>
      <c r="R23" s="152"/>
      <c r="S23" s="153"/>
      <c r="T23" s="118"/>
      <c r="U23" s="295">
        <f t="shared" si="2"/>
        <v>150</v>
      </c>
      <c r="V23" s="120">
        <f>E23+H23+K23+N23+Q23+T23</f>
        <v>10</v>
      </c>
    </row>
    <row r="24" spans="1:22" x14ac:dyDescent="0.25">
      <c r="A24" s="111" t="s">
        <v>87</v>
      </c>
      <c r="B24" s="84" t="s">
        <v>244</v>
      </c>
      <c r="C24" s="152">
        <v>2</v>
      </c>
      <c r="D24" s="153" t="s">
        <v>37</v>
      </c>
      <c r="E24" s="118">
        <v>1</v>
      </c>
      <c r="F24" s="152">
        <v>2</v>
      </c>
      <c r="G24" s="153" t="s">
        <v>37</v>
      </c>
      <c r="H24" s="118">
        <v>1</v>
      </c>
      <c r="I24" s="152">
        <v>2</v>
      </c>
      <c r="J24" s="153" t="s">
        <v>37</v>
      </c>
      <c r="K24" s="118">
        <v>1</v>
      </c>
      <c r="L24" s="152">
        <v>2</v>
      </c>
      <c r="M24" s="153" t="s">
        <v>37</v>
      </c>
      <c r="N24" s="118">
        <v>1</v>
      </c>
      <c r="O24" s="152"/>
      <c r="P24" s="153"/>
      <c r="Q24" s="118"/>
      <c r="R24" s="43"/>
      <c r="S24" s="44"/>
      <c r="T24" s="118"/>
      <c r="U24" s="295">
        <f t="shared" si="2"/>
        <v>120</v>
      </c>
      <c r="V24" s="120">
        <f>E24+H24+K24+N24+Q24+T24</f>
        <v>4</v>
      </c>
    </row>
    <row r="25" spans="1:22" x14ac:dyDescent="0.25">
      <c r="A25" s="262" t="s">
        <v>121</v>
      </c>
      <c r="B25" s="85" t="s">
        <v>245</v>
      </c>
      <c r="C25" s="154">
        <v>1</v>
      </c>
      <c r="D25" s="155" t="s">
        <v>37</v>
      </c>
      <c r="E25" s="123">
        <v>1</v>
      </c>
      <c r="F25" s="154">
        <v>1</v>
      </c>
      <c r="G25" s="155" t="s">
        <v>33</v>
      </c>
      <c r="H25" s="123">
        <v>1</v>
      </c>
      <c r="I25" s="154"/>
      <c r="J25" s="155"/>
      <c r="K25" s="123"/>
      <c r="L25" s="121"/>
      <c r="M25" s="122"/>
      <c r="N25" s="123"/>
      <c r="O25" s="121"/>
      <c r="P25" s="122"/>
      <c r="Q25" s="123"/>
      <c r="R25" s="121"/>
      <c r="S25" s="122"/>
      <c r="T25" s="123"/>
      <c r="U25" s="298">
        <f t="shared" si="2"/>
        <v>30</v>
      </c>
      <c r="V25" s="124">
        <f>E25+H25+K25+N25+Q25+T25</f>
        <v>2</v>
      </c>
    </row>
    <row r="26" spans="1:22" x14ac:dyDescent="0.25">
      <c r="A26" s="156" t="s">
        <v>65</v>
      </c>
      <c r="B26" s="85" t="s">
        <v>223</v>
      </c>
      <c r="C26" s="154"/>
      <c r="D26" s="155"/>
      <c r="E26" s="123"/>
      <c r="F26" s="121"/>
      <c r="G26" s="122"/>
      <c r="H26" s="123"/>
      <c r="I26" s="121"/>
      <c r="J26" s="122"/>
      <c r="K26" s="123"/>
      <c r="L26" s="121"/>
      <c r="M26" s="122"/>
      <c r="N26" s="123"/>
      <c r="O26" s="121">
        <v>4</v>
      </c>
      <c r="P26" s="122" t="s">
        <v>43</v>
      </c>
      <c r="Q26" s="123">
        <v>2</v>
      </c>
      <c r="R26" s="121">
        <v>4</v>
      </c>
      <c r="S26" s="122" t="s">
        <v>37</v>
      </c>
      <c r="T26" s="123">
        <v>2</v>
      </c>
      <c r="U26" s="298">
        <f t="shared" si="2"/>
        <v>120</v>
      </c>
      <c r="V26" s="124">
        <f>E26+H26+K26+N26+Q26+T26</f>
        <v>4</v>
      </c>
    </row>
    <row r="27" spans="1:22" x14ac:dyDescent="0.25">
      <c r="A27" s="263" t="s">
        <v>209</v>
      </c>
      <c r="B27" s="266" t="s">
        <v>224</v>
      </c>
      <c r="C27" s="267"/>
      <c r="D27" s="268"/>
      <c r="E27" s="269"/>
      <c r="F27" s="267"/>
      <c r="G27" s="268"/>
      <c r="H27" s="269"/>
      <c r="I27" s="267"/>
      <c r="J27" s="268"/>
      <c r="K27" s="269"/>
      <c r="L27" s="267"/>
      <c r="M27" s="268"/>
      <c r="N27" s="269"/>
      <c r="O27" s="267">
        <v>4</v>
      </c>
      <c r="P27" s="268" t="s">
        <v>43</v>
      </c>
      <c r="Q27" s="269">
        <v>2</v>
      </c>
      <c r="R27" s="267">
        <v>4</v>
      </c>
      <c r="S27" s="268" t="s">
        <v>43</v>
      </c>
      <c r="T27" s="269">
        <v>2</v>
      </c>
      <c r="U27" s="288">
        <f t="shared" si="2"/>
        <v>120</v>
      </c>
      <c r="V27" s="270">
        <f t="shared" ref="V27" si="3">E27+H27+K27+N27+Q27+T27</f>
        <v>4</v>
      </c>
    </row>
    <row r="28" spans="1:22" x14ac:dyDescent="0.25">
      <c r="A28" s="362" t="s">
        <v>66</v>
      </c>
      <c r="B28" s="126" t="s">
        <v>246</v>
      </c>
      <c r="C28" s="127"/>
      <c r="D28" s="128"/>
      <c r="E28" s="129"/>
      <c r="F28" s="130"/>
      <c r="G28" s="131"/>
      <c r="H28" s="129"/>
      <c r="I28" s="127"/>
      <c r="J28" s="128"/>
      <c r="K28" s="129"/>
      <c r="L28" s="130"/>
      <c r="M28" s="131"/>
      <c r="N28" s="129"/>
      <c r="O28" s="130">
        <v>0</v>
      </c>
      <c r="P28" s="131" t="s">
        <v>43</v>
      </c>
      <c r="Q28" s="129">
        <v>3</v>
      </c>
      <c r="R28" s="130">
        <v>0</v>
      </c>
      <c r="S28" s="131" t="s">
        <v>37</v>
      </c>
      <c r="T28" s="129">
        <v>3</v>
      </c>
      <c r="U28" s="296"/>
      <c r="V28" s="132">
        <v>6</v>
      </c>
    </row>
    <row r="29" spans="1:22" ht="15.75" thickBot="1" x14ac:dyDescent="0.3">
      <c r="A29" s="272"/>
      <c r="B29" s="133" t="s">
        <v>222</v>
      </c>
      <c r="C29" s="134"/>
      <c r="D29" s="135"/>
      <c r="E29" s="136">
        <v>2</v>
      </c>
      <c r="F29" s="134"/>
      <c r="G29" s="135"/>
      <c r="H29" s="136">
        <v>4</v>
      </c>
      <c r="I29" s="134"/>
      <c r="J29" s="135"/>
      <c r="K29" s="136">
        <v>3</v>
      </c>
      <c r="L29" s="134"/>
      <c r="M29" s="135"/>
      <c r="N29" s="136">
        <v>3</v>
      </c>
      <c r="O29" s="137"/>
      <c r="P29" s="138"/>
      <c r="Q29" s="136"/>
      <c r="R29" s="137"/>
      <c r="S29" s="138"/>
      <c r="T29" s="136"/>
      <c r="U29" s="297"/>
      <c r="V29" s="139">
        <f>SUM(E29+H29+K29+N29+Q29+T29)</f>
        <v>12</v>
      </c>
    </row>
    <row r="30" spans="1:22" s="353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83">
        <f>15*(C30+F30+I30+L30+O30+R30)</f>
        <v>90</v>
      </c>
      <c r="V30" s="361">
        <f>E30+H30+K30+N30+Q30+T30</f>
        <v>0</v>
      </c>
    </row>
    <row r="31" spans="1:22" ht="15.75" thickBot="1" x14ac:dyDescent="0.3">
      <c r="A31" s="364"/>
      <c r="B31" s="103" t="s">
        <v>48</v>
      </c>
      <c r="C31" s="104">
        <f>SUM(C6:C30)</f>
        <v>20</v>
      </c>
      <c r="D31" s="105"/>
      <c r="E31" s="106">
        <f t="shared" ref="E31" si="4">SUM(E6:E30)</f>
        <v>30</v>
      </c>
      <c r="F31" s="104">
        <f t="shared" ref="F31" si="5">SUM(F8:F30)</f>
        <v>16</v>
      </c>
      <c r="G31" s="105"/>
      <c r="H31" s="106">
        <f t="shared" ref="H31" si="6">SUM(H6:H30)</f>
        <v>30</v>
      </c>
      <c r="I31" s="104">
        <f t="shared" ref="I31" si="7">SUM(I8:I30)</f>
        <v>18</v>
      </c>
      <c r="J31" s="105"/>
      <c r="K31" s="106">
        <f t="shared" ref="K31" si="8">SUM(K6:K30)</f>
        <v>30</v>
      </c>
      <c r="L31" s="104">
        <f>SUM(L8:L30)</f>
        <v>18</v>
      </c>
      <c r="M31" s="105"/>
      <c r="N31" s="106">
        <f>SUM(N6:N30)</f>
        <v>30</v>
      </c>
      <c r="O31" s="104">
        <f>SUM(O8:O30)-O27</f>
        <v>19</v>
      </c>
      <c r="P31" s="105"/>
      <c r="Q31" s="106">
        <f>SUM(Q6:Q30)-Q27</f>
        <v>30</v>
      </c>
      <c r="R31" s="104">
        <f>SUM(R8:R30)-R27</f>
        <v>16</v>
      </c>
      <c r="S31" s="105"/>
      <c r="T31" s="106">
        <f>SUM(T6:T30)-T27</f>
        <v>30</v>
      </c>
      <c r="U31" s="107">
        <f>SUM(U6:U30)-U27</f>
        <v>1755</v>
      </c>
      <c r="V31" s="108">
        <f>SUM(V6:V30)-4</f>
        <v>180</v>
      </c>
    </row>
    <row r="33" spans="1:1" x14ac:dyDescent="0.25">
      <c r="A33" s="259" t="s">
        <v>210</v>
      </c>
    </row>
    <row r="34" spans="1:1" x14ac:dyDescent="0.25">
      <c r="A34" s="259" t="s">
        <v>226</v>
      </c>
    </row>
    <row r="35" spans="1:1" x14ac:dyDescent="0.25">
      <c r="A35" s="259" t="s">
        <v>211</v>
      </c>
    </row>
    <row r="36" spans="1:1" x14ac:dyDescent="0.25">
      <c r="A36" s="259" t="s">
        <v>212</v>
      </c>
    </row>
    <row r="37" spans="1:1" x14ac:dyDescent="0.25">
      <c r="A37" s="259" t="s">
        <v>308</v>
      </c>
    </row>
    <row r="38" spans="1:1" x14ac:dyDescent="0.25">
      <c r="A38" s="259" t="s">
        <v>213</v>
      </c>
    </row>
    <row r="39" spans="1:1" x14ac:dyDescent="0.25">
      <c r="A39" s="259" t="s">
        <v>214</v>
      </c>
    </row>
    <row r="40" spans="1:1" x14ac:dyDescent="0.25">
      <c r="A40" s="259" t="s">
        <v>215</v>
      </c>
    </row>
  </sheetData>
  <sheetProtection password="E1AE" sheet="1" objects="1" scenarios="1"/>
  <mergeCells count="13">
    <mergeCell ref="A1:V1"/>
    <mergeCell ref="A2:V2"/>
    <mergeCell ref="A3:V3"/>
    <mergeCell ref="O4:Q4"/>
    <mergeCell ref="R4:T4"/>
    <mergeCell ref="U4:U5"/>
    <mergeCell ref="V4:V5"/>
    <mergeCell ref="A4:A5"/>
    <mergeCell ref="B4:B5"/>
    <mergeCell ref="C4:E4"/>
    <mergeCell ref="F4:H4"/>
    <mergeCell ref="I4:K4"/>
    <mergeCell ref="L4:N4"/>
  </mergeCells>
  <printOptions horizontalCentered="1"/>
  <pageMargins left="0.61" right="0.28999999999999998" top="0.74803149606299213" bottom="0.74803149606299213" header="0.31496062992125984" footer="0.31496062992125984"/>
  <pageSetup paperSize="9" scale="90" orientation="landscape" horizontalDpi="300" verticalDpi="300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V39"/>
  <sheetViews>
    <sheetView zoomScale="115" zoomScaleNormal="115" workbookViewId="0">
      <selection activeCell="T36" sqref="T36"/>
    </sheetView>
  </sheetViews>
  <sheetFormatPr defaultRowHeight="15" x14ac:dyDescent="0.25"/>
  <cols>
    <col min="1" max="1" width="17.85546875" bestFit="1" customWidth="1"/>
    <col min="2" max="2" width="31.42578125" bestFit="1" customWidth="1"/>
    <col min="3" max="4" width="3.85546875" style="249" customWidth="1"/>
    <col min="5" max="5" width="3.85546875" customWidth="1"/>
    <col min="6" max="7" width="3.85546875" style="249" customWidth="1"/>
    <col min="8" max="8" width="3.85546875" customWidth="1"/>
    <col min="9" max="10" width="3.85546875" style="249" customWidth="1"/>
    <col min="11" max="11" width="3.85546875" customWidth="1"/>
    <col min="12" max="13" width="3.85546875" style="249" customWidth="1"/>
    <col min="14" max="14" width="3.85546875" customWidth="1"/>
    <col min="15" max="16" width="3.85546875" style="249" customWidth="1"/>
    <col min="17" max="17" width="3.85546875" customWidth="1"/>
    <col min="18" max="19" width="3.85546875" style="249" customWidth="1"/>
    <col min="20" max="20" width="3.85546875" customWidth="1"/>
    <col min="21" max="21" width="5" bestFit="1" customWidth="1"/>
    <col min="22" max="22" width="4" bestFit="1" customWidth="1"/>
  </cols>
  <sheetData>
    <row r="1" spans="1:22" ht="15.75" customHeight="1" thickTop="1" x14ac:dyDescent="0.25">
      <c r="A1" s="398" t="s">
        <v>227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</row>
    <row r="2" spans="1:22" ht="15.75" thickBot="1" x14ac:dyDescent="0.3">
      <c r="A2" s="400" t="s">
        <v>228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2" ht="15.75" thickBot="1" x14ac:dyDescent="0.3">
      <c r="A3" s="402" t="s">
        <v>229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</row>
    <row r="4" spans="1:22" ht="15.75" thickBot="1" x14ac:dyDescent="0.3">
      <c r="A4" s="408" t="s">
        <v>49</v>
      </c>
      <c r="B4" s="71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06" t="s">
        <v>32</v>
      </c>
    </row>
    <row r="5" spans="1:22" ht="15.75" thickBot="1" x14ac:dyDescent="0.3">
      <c r="A5" s="409"/>
      <c r="B5" s="72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05"/>
      <c r="V5" s="407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74">
        <f t="shared" ref="U6:U15" si="0">15*(C6+F6+I6+L6+O6+R6)</f>
        <v>180</v>
      </c>
      <c r="V6" s="19">
        <f>E6+H6+K6+N6+Q6+T6</f>
        <v>18</v>
      </c>
    </row>
    <row r="7" spans="1:22" x14ac:dyDescent="0.25">
      <c r="A7" s="251" t="s">
        <v>204</v>
      </c>
      <c r="B7" s="75" t="s">
        <v>34</v>
      </c>
      <c r="C7" s="112"/>
      <c r="D7" s="114"/>
      <c r="E7" s="24"/>
      <c r="F7" s="113"/>
      <c r="G7" s="114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74">
        <f t="shared" si="0"/>
        <v>0</v>
      </c>
      <c r="V7" s="23">
        <f t="shared" ref="V7:V26" si="1">E7+H7+K7+N7+Q7+T7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42" t="s">
        <v>33</v>
      </c>
      <c r="E8" s="20">
        <v>1</v>
      </c>
      <c r="F8" s="112">
        <v>1</v>
      </c>
      <c r="G8" s="142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74">
        <f t="shared" si="0"/>
        <v>30</v>
      </c>
      <c r="V8" s="28">
        <f t="shared" si="1"/>
        <v>2</v>
      </c>
    </row>
    <row r="9" spans="1:22" x14ac:dyDescent="0.25">
      <c r="A9" s="111" t="s">
        <v>206</v>
      </c>
      <c r="B9" s="76" t="s">
        <v>218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74">
        <f t="shared" si="0"/>
        <v>105</v>
      </c>
      <c r="V9" s="23">
        <f t="shared" si="1"/>
        <v>7</v>
      </c>
    </row>
    <row r="10" spans="1:22" x14ac:dyDescent="0.25">
      <c r="A10" s="111" t="s">
        <v>51</v>
      </c>
      <c r="B10" s="76" t="s">
        <v>219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74">
        <f t="shared" si="0"/>
        <v>105</v>
      </c>
      <c r="V10" s="28">
        <f t="shared" si="1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74">
        <f t="shared" si="0"/>
        <v>45</v>
      </c>
      <c r="V11" s="28">
        <f t="shared" si="1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74">
        <f t="shared" si="0"/>
        <v>0</v>
      </c>
      <c r="V12" s="23">
        <f t="shared" si="1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78">
        <f t="shared" si="0"/>
        <v>30</v>
      </c>
      <c r="V13" s="33">
        <f t="shared" si="1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78">
        <f t="shared" si="0"/>
        <v>30</v>
      </c>
      <c r="V14" s="33">
        <f t="shared" si="1"/>
        <v>2</v>
      </c>
    </row>
    <row r="15" spans="1:22" ht="15.75" thickBot="1" x14ac:dyDescent="0.3">
      <c r="A15" s="252" t="s">
        <v>56</v>
      </c>
      <c r="B15" s="109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110">
        <f t="shared" si="0"/>
        <v>30</v>
      </c>
      <c r="V15" s="39">
        <f t="shared" si="1"/>
        <v>2</v>
      </c>
    </row>
    <row r="16" spans="1:22" x14ac:dyDescent="0.25">
      <c r="A16" s="111" t="s">
        <v>73</v>
      </c>
      <c r="B16" s="79" t="s">
        <v>221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41">
        <f>15*(C16+F16+I16+L16+O16+R16)</f>
        <v>180</v>
      </c>
      <c r="V16" s="42">
        <f t="shared" si="1"/>
        <v>42</v>
      </c>
    </row>
    <row r="17" spans="1:22" x14ac:dyDescent="0.25">
      <c r="A17" s="111" t="s">
        <v>74</v>
      </c>
      <c r="B17" s="79" t="s">
        <v>197</v>
      </c>
      <c r="C17" s="148">
        <v>1</v>
      </c>
      <c r="D17" s="149" t="s">
        <v>37</v>
      </c>
      <c r="E17" s="40">
        <v>2</v>
      </c>
      <c r="F17" s="148">
        <v>1</v>
      </c>
      <c r="G17" s="149" t="s">
        <v>37</v>
      </c>
      <c r="H17" s="40">
        <v>2</v>
      </c>
      <c r="I17" s="148">
        <v>1</v>
      </c>
      <c r="J17" s="149" t="s">
        <v>37</v>
      </c>
      <c r="K17" s="40">
        <v>2</v>
      </c>
      <c r="L17" s="148">
        <v>1</v>
      </c>
      <c r="M17" s="149" t="s">
        <v>37</v>
      </c>
      <c r="N17" s="40">
        <v>2</v>
      </c>
      <c r="O17" s="148">
        <v>1</v>
      </c>
      <c r="P17" s="149" t="s">
        <v>37</v>
      </c>
      <c r="Q17" s="40">
        <v>2</v>
      </c>
      <c r="R17" s="148">
        <v>1</v>
      </c>
      <c r="S17" s="149" t="s">
        <v>37</v>
      </c>
      <c r="T17" s="40">
        <v>2</v>
      </c>
      <c r="U17" s="41">
        <f t="shared" ref="U17:U20" si="2">15*(C17+F17+I17+L17+O17+R17)</f>
        <v>90</v>
      </c>
      <c r="V17" s="42">
        <f t="shared" si="1"/>
        <v>12</v>
      </c>
    </row>
    <row r="18" spans="1:22" x14ac:dyDescent="0.25">
      <c r="A18" s="111" t="s">
        <v>75</v>
      </c>
      <c r="B18" s="79" t="s">
        <v>67</v>
      </c>
      <c r="C18" s="148">
        <v>1</v>
      </c>
      <c r="D18" s="149" t="s">
        <v>33</v>
      </c>
      <c r="E18" s="40">
        <v>1</v>
      </c>
      <c r="F18" s="148">
        <v>1</v>
      </c>
      <c r="G18" s="149" t="s">
        <v>33</v>
      </c>
      <c r="H18" s="40">
        <v>1</v>
      </c>
      <c r="I18" s="148">
        <v>1</v>
      </c>
      <c r="J18" s="149" t="s">
        <v>33</v>
      </c>
      <c r="K18" s="40">
        <v>1</v>
      </c>
      <c r="L18" s="148"/>
      <c r="M18" s="149"/>
      <c r="N18" s="40"/>
      <c r="O18" s="148"/>
      <c r="P18" s="149"/>
      <c r="Q18" s="40"/>
      <c r="R18" s="148"/>
      <c r="S18" s="149"/>
      <c r="T18" s="40"/>
      <c r="U18" s="41">
        <f t="shared" si="2"/>
        <v>45</v>
      </c>
      <c r="V18" s="42">
        <f t="shared" si="1"/>
        <v>3</v>
      </c>
    </row>
    <row r="19" spans="1:22" x14ac:dyDescent="0.25">
      <c r="A19" s="111" t="s">
        <v>76</v>
      </c>
      <c r="B19" s="79" t="s">
        <v>68</v>
      </c>
      <c r="C19" s="148"/>
      <c r="D19" s="149"/>
      <c r="E19" s="40"/>
      <c r="F19" s="148"/>
      <c r="G19" s="149"/>
      <c r="H19" s="40"/>
      <c r="I19" s="148"/>
      <c r="J19" s="149"/>
      <c r="K19" s="40"/>
      <c r="L19" s="148">
        <v>1</v>
      </c>
      <c r="M19" s="149" t="s">
        <v>33</v>
      </c>
      <c r="N19" s="40">
        <v>1</v>
      </c>
      <c r="O19" s="148">
        <v>1</v>
      </c>
      <c r="P19" s="149" t="s">
        <v>33</v>
      </c>
      <c r="Q19" s="40">
        <v>1</v>
      </c>
      <c r="R19" s="148">
        <v>1</v>
      </c>
      <c r="S19" s="149" t="s">
        <v>33</v>
      </c>
      <c r="T19" s="40">
        <v>1</v>
      </c>
      <c r="U19" s="41">
        <f t="shared" si="2"/>
        <v>45</v>
      </c>
      <c r="V19" s="42">
        <f t="shared" si="1"/>
        <v>3</v>
      </c>
    </row>
    <row r="20" spans="1:22" x14ac:dyDescent="0.25">
      <c r="A20" s="111" t="s">
        <v>97</v>
      </c>
      <c r="B20" s="80" t="s">
        <v>69</v>
      </c>
      <c r="C20" s="377"/>
      <c r="D20" s="378"/>
      <c r="E20" s="81"/>
      <c r="F20" s="377"/>
      <c r="G20" s="378"/>
      <c r="H20" s="81"/>
      <c r="I20" s="377"/>
      <c r="J20" s="378"/>
      <c r="K20" s="81"/>
      <c r="L20" s="377"/>
      <c r="M20" s="378"/>
      <c r="N20" s="82"/>
      <c r="O20" s="377"/>
      <c r="P20" s="378"/>
      <c r="Q20" s="81"/>
      <c r="R20" s="377"/>
      <c r="S20" s="378"/>
      <c r="T20" s="81">
        <v>3</v>
      </c>
      <c r="U20" s="41">
        <f t="shared" si="2"/>
        <v>0</v>
      </c>
      <c r="V20" s="83">
        <f t="shared" si="1"/>
        <v>3</v>
      </c>
    </row>
    <row r="21" spans="1:22" x14ac:dyDescent="0.25">
      <c r="A21" s="111" t="s">
        <v>58</v>
      </c>
      <c r="B21" s="84" t="s">
        <v>198</v>
      </c>
      <c r="C21" s="152">
        <v>1</v>
      </c>
      <c r="D21" s="153" t="s">
        <v>37</v>
      </c>
      <c r="E21" s="45">
        <v>3</v>
      </c>
      <c r="F21" s="152">
        <v>1</v>
      </c>
      <c r="G21" s="153" t="s">
        <v>37</v>
      </c>
      <c r="H21" s="45">
        <v>3</v>
      </c>
      <c r="I21" s="152">
        <v>1</v>
      </c>
      <c r="J21" s="153" t="s">
        <v>37</v>
      </c>
      <c r="K21" s="45">
        <v>3</v>
      </c>
      <c r="L21" s="152">
        <v>1</v>
      </c>
      <c r="M21" s="153" t="s">
        <v>37</v>
      </c>
      <c r="N21" s="45">
        <v>3</v>
      </c>
      <c r="O21" s="152">
        <v>1</v>
      </c>
      <c r="P21" s="153" t="s">
        <v>37</v>
      </c>
      <c r="Q21" s="45">
        <v>3</v>
      </c>
      <c r="R21" s="152">
        <v>1</v>
      </c>
      <c r="S21" s="153" t="s">
        <v>37</v>
      </c>
      <c r="T21" s="45">
        <v>3</v>
      </c>
      <c r="U21" s="46">
        <f>15*(C21+F21+I21+L21+O21+R21)</f>
        <v>90</v>
      </c>
      <c r="V21" s="47">
        <f t="shared" si="1"/>
        <v>18</v>
      </c>
    </row>
    <row r="22" spans="1:22" x14ac:dyDescent="0.25">
      <c r="A22" s="111" t="s">
        <v>77</v>
      </c>
      <c r="B22" s="84" t="s">
        <v>70</v>
      </c>
      <c r="C22" s="152"/>
      <c r="D22" s="153"/>
      <c r="E22" s="45"/>
      <c r="F22" s="152"/>
      <c r="G22" s="153"/>
      <c r="H22" s="45"/>
      <c r="I22" s="152">
        <v>1</v>
      </c>
      <c r="J22" s="153" t="s">
        <v>37</v>
      </c>
      <c r="K22" s="45">
        <v>1</v>
      </c>
      <c r="L22" s="152">
        <v>1</v>
      </c>
      <c r="M22" s="153" t="s">
        <v>37</v>
      </c>
      <c r="N22" s="45">
        <v>1</v>
      </c>
      <c r="O22" s="152">
        <v>1</v>
      </c>
      <c r="P22" s="153" t="s">
        <v>37</v>
      </c>
      <c r="Q22" s="45">
        <v>1</v>
      </c>
      <c r="R22" s="152">
        <v>1</v>
      </c>
      <c r="S22" s="153" t="s">
        <v>37</v>
      </c>
      <c r="T22" s="45">
        <v>1</v>
      </c>
      <c r="U22" s="46">
        <f t="shared" ref="U22:U26" si="3">15*(C22+F22+I22+L22+O22+R22)</f>
        <v>60</v>
      </c>
      <c r="V22" s="47">
        <f t="shared" si="1"/>
        <v>4</v>
      </c>
    </row>
    <row r="23" spans="1:22" x14ac:dyDescent="0.25">
      <c r="A23" s="111" t="s">
        <v>60</v>
      </c>
      <c r="B23" s="85" t="s">
        <v>199</v>
      </c>
      <c r="C23" s="53">
        <v>4</v>
      </c>
      <c r="D23" s="54" t="s">
        <v>37</v>
      </c>
      <c r="E23" s="48">
        <v>4</v>
      </c>
      <c r="F23" s="53">
        <v>4</v>
      </c>
      <c r="G23" s="54" t="s">
        <v>37</v>
      </c>
      <c r="H23" s="48">
        <v>4</v>
      </c>
      <c r="I23" s="53">
        <v>4</v>
      </c>
      <c r="J23" s="54" t="s">
        <v>37</v>
      </c>
      <c r="K23" s="48">
        <v>4</v>
      </c>
      <c r="L23" s="53">
        <v>4</v>
      </c>
      <c r="M23" s="54" t="s">
        <v>37</v>
      </c>
      <c r="N23" s="49">
        <v>4</v>
      </c>
      <c r="O23" s="53">
        <v>4</v>
      </c>
      <c r="P23" s="54" t="s">
        <v>37</v>
      </c>
      <c r="Q23" s="48">
        <v>4</v>
      </c>
      <c r="R23" s="53">
        <v>4</v>
      </c>
      <c r="S23" s="54" t="s">
        <v>37</v>
      </c>
      <c r="T23" s="48">
        <v>4</v>
      </c>
      <c r="U23" s="86">
        <f t="shared" si="3"/>
        <v>360</v>
      </c>
      <c r="V23" s="51">
        <f t="shared" si="1"/>
        <v>24</v>
      </c>
    </row>
    <row r="24" spans="1:22" x14ac:dyDescent="0.25">
      <c r="A24" s="111" t="s">
        <v>78</v>
      </c>
      <c r="B24" s="87" t="s">
        <v>71</v>
      </c>
      <c r="C24" s="88"/>
      <c r="D24" s="89"/>
      <c r="E24" s="90"/>
      <c r="F24" s="88"/>
      <c r="G24" s="89"/>
      <c r="H24" s="90"/>
      <c r="I24" s="88">
        <v>1</v>
      </c>
      <c r="J24" s="89" t="s">
        <v>43</v>
      </c>
      <c r="K24" s="90">
        <v>1</v>
      </c>
      <c r="L24" s="88"/>
      <c r="M24" s="89"/>
      <c r="N24" s="90"/>
      <c r="O24" s="88"/>
      <c r="P24" s="89"/>
      <c r="Q24" s="90"/>
      <c r="R24" s="88"/>
      <c r="S24" s="89"/>
      <c r="T24" s="90"/>
      <c r="U24" s="86">
        <f t="shared" si="3"/>
        <v>15</v>
      </c>
      <c r="V24" s="51">
        <f t="shared" si="1"/>
        <v>1</v>
      </c>
    </row>
    <row r="25" spans="1:22" x14ac:dyDescent="0.25">
      <c r="A25" s="111" t="s">
        <v>79</v>
      </c>
      <c r="B25" s="87" t="s">
        <v>72</v>
      </c>
      <c r="C25" s="88"/>
      <c r="D25" s="89"/>
      <c r="E25" s="90"/>
      <c r="F25" s="88">
        <v>1</v>
      </c>
      <c r="G25" s="89" t="s">
        <v>43</v>
      </c>
      <c r="H25" s="90">
        <v>1</v>
      </c>
      <c r="I25" s="88"/>
      <c r="J25" s="89"/>
      <c r="K25" s="90"/>
      <c r="L25" s="88"/>
      <c r="M25" s="89"/>
      <c r="N25" s="90"/>
      <c r="O25" s="88"/>
      <c r="P25" s="89"/>
      <c r="Q25" s="90"/>
      <c r="R25" s="88"/>
      <c r="S25" s="89"/>
      <c r="T25" s="90"/>
      <c r="U25" s="86">
        <f t="shared" si="3"/>
        <v>15</v>
      </c>
      <c r="V25" s="51">
        <f t="shared" si="1"/>
        <v>1</v>
      </c>
    </row>
    <row r="26" spans="1:22" x14ac:dyDescent="0.25">
      <c r="A26" s="111" t="s">
        <v>65</v>
      </c>
      <c r="B26" s="85" t="s">
        <v>223</v>
      </c>
      <c r="C26" s="53"/>
      <c r="D26" s="54"/>
      <c r="E26" s="52"/>
      <c r="F26" s="53"/>
      <c r="G26" s="54"/>
      <c r="H26" s="52"/>
      <c r="I26" s="53"/>
      <c r="J26" s="54"/>
      <c r="K26" s="52"/>
      <c r="L26" s="53"/>
      <c r="M26" s="54"/>
      <c r="N26" s="52"/>
      <c r="O26" s="53">
        <v>4</v>
      </c>
      <c r="P26" s="54" t="s">
        <v>43</v>
      </c>
      <c r="Q26" s="52">
        <v>2</v>
      </c>
      <c r="R26" s="53">
        <v>4</v>
      </c>
      <c r="S26" s="54" t="s">
        <v>43</v>
      </c>
      <c r="T26" s="52">
        <v>2</v>
      </c>
      <c r="U26" s="229">
        <f t="shared" si="3"/>
        <v>120</v>
      </c>
      <c r="V26" s="51">
        <f t="shared" si="1"/>
        <v>4</v>
      </c>
    </row>
    <row r="27" spans="1:22" ht="15.75" thickBot="1" x14ac:dyDescent="0.3">
      <c r="A27" s="111" t="s">
        <v>209</v>
      </c>
      <c r="B27" s="253" t="s">
        <v>224</v>
      </c>
      <c r="C27" s="254"/>
      <c r="D27" s="255"/>
      <c r="E27" s="256"/>
      <c r="F27" s="254"/>
      <c r="G27" s="255"/>
      <c r="H27" s="256"/>
      <c r="I27" s="254"/>
      <c r="J27" s="255"/>
      <c r="K27" s="256"/>
      <c r="L27" s="254"/>
      <c r="M27" s="255"/>
      <c r="N27" s="256"/>
      <c r="O27" s="254">
        <v>4</v>
      </c>
      <c r="P27" s="255" t="s">
        <v>43</v>
      </c>
      <c r="Q27" s="256">
        <v>2</v>
      </c>
      <c r="R27" s="254">
        <v>4</v>
      </c>
      <c r="S27" s="255" t="s">
        <v>43</v>
      </c>
      <c r="T27" s="256">
        <v>2</v>
      </c>
      <c r="U27" s="257">
        <f t="shared" ref="U27" si="4">15*(C27+F27+I27+L27+O27+R27)</f>
        <v>120</v>
      </c>
      <c r="V27" s="258">
        <f t="shared" ref="V27" si="5">E27+H27+K27+N27+Q27+T27</f>
        <v>4</v>
      </c>
    </row>
    <row r="28" spans="1:22" x14ac:dyDescent="0.25">
      <c r="A28" s="362" t="s">
        <v>66</v>
      </c>
      <c r="B28" s="92" t="s">
        <v>246</v>
      </c>
      <c r="C28" s="94"/>
      <c r="D28" s="95"/>
      <c r="E28" s="93"/>
      <c r="F28" s="94"/>
      <c r="G28" s="95"/>
      <c r="H28" s="93"/>
      <c r="I28" s="94"/>
      <c r="J28" s="95"/>
      <c r="K28" s="93"/>
      <c r="L28" s="94"/>
      <c r="M28" s="95"/>
      <c r="N28" s="93"/>
      <c r="O28" s="96"/>
      <c r="P28" s="95" t="s">
        <v>43</v>
      </c>
      <c r="Q28" s="93">
        <v>3</v>
      </c>
      <c r="R28" s="96"/>
      <c r="S28" s="97" t="s">
        <v>43</v>
      </c>
      <c r="T28" s="93">
        <v>3</v>
      </c>
      <c r="U28" s="98"/>
      <c r="V28" s="99">
        <v>6</v>
      </c>
    </row>
    <row r="29" spans="1:22" ht="15.75" thickBot="1" x14ac:dyDescent="0.3">
      <c r="A29" s="272"/>
      <c r="B29" s="100" t="s">
        <v>222</v>
      </c>
      <c r="C29" s="67"/>
      <c r="D29" s="68"/>
      <c r="E29" s="66">
        <v>1</v>
      </c>
      <c r="F29" s="67"/>
      <c r="G29" s="68"/>
      <c r="H29" s="66">
        <v>2</v>
      </c>
      <c r="I29" s="67"/>
      <c r="J29" s="68"/>
      <c r="K29" s="66">
        <v>3</v>
      </c>
      <c r="L29" s="67"/>
      <c r="M29" s="68"/>
      <c r="N29" s="66">
        <v>3</v>
      </c>
      <c r="O29" s="67"/>
      <c r="P29" s="68"/>
      <c r="Q29" s="66"/>
      <c r="R29" s="67"/>
      <c r="S29" s="68"/>
      <c r="T29" s="66"/>
      <c r="U29" s="101"/>
      <c r="V29" s="102">
        <f>E29+H29+K29+N29+Q29+T29</f>
        <v>9</v>
      </c>
    </row>
    <row r="30" spans="1:22" s="353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60">
        <f>15*(C30+F30+I30+L30+O30+R30)</f>
        <v>90</v>
      </c>
      <c r="V30" s="361">
        <f>E30+H30+K30+N30+Q30+T30</f>
        <v>0</v>
      </c>
    </row>
    <row r="31" spans="1:22" ht="15.75" thickBot="1" x14ac:dyDescent="0.3">
      <c r="A31" s="364"/>
      <c r="B31" s="103" t="s">
        <v>48</v>
      </c>
      <c r="C31" s="104">
        <f t="shared" ref="C31" si="6">SUM(C8:C30)</f>
        <v>17</v>
      </c>
      <c r="D31" s="105"/>
      <c r="E31" s="106">
        <f t="shared" ref="E31" si="7">SUM(E6:E30)</f>
        <v>30</v>
      </c>
      <c r="F31" s="104">
        <f t="shared" ref="F31" si="8">SUM(F8:F30)</f>
        <v>16</v>
      </c>
      <c r="G31" s="105"/>
      <c r="H31" s="106">
        <f t="shared" ref="H31" si="9">SUM(H6:H30)</f>
        <v>30</v>
      </c>
      <c r="I31" s="104">
        <f t="shared" ref="I31" si="10">SUM(I8:I30)</f>
        <v>16</v>
      </c>
      <c r="J31" s="105"/>
      <c r="K31" s="106">
        <f t="shared" ref="K31" si="11">SUM(K6:K30)</f>
        <v>30</v>
      </c>
      <c r="L31" s="104">
        <f>SUM(L8:L30)</f>
        <v>15</v>
      </c>
      <c r="M31" s="105"/>
      <c r="N31" s="106">
        <f>SUM(N6:N30)</f>
        <v>29</v>
      </c>
      <c r="O31" s="104">
        <f>SUM(O8:O30)-O27</f>
        <v>18</v>
      </c>
      <c r="P31" s="105"/>
      <c r="Q31" s="106">
        <f>SUM(Q6:Q30)-Q27</f>
        <v>30</v>
      </c>
      <c r="R31" s="104">
        <f>SUM(R8:R30)-R27</f>
        <v>17</v>
      </c>
      <c r="S31" s="105"/>
      <c r="T31" s="106">
        <f>SUM(T6:T30)-T27</f>
        <v>31</v>
      </c>
      <c r="U31" s="107">
        <f>SUM(U6:U30)</f>
        <v>1785</v>
      </c>
      <c r="V31" s="108">
        <f>SUM(V6:V29)-4</f>
        <v>180</v>
      </c>
    </row>
    <row r="32" spans="1:22" x14ac:dyDescent="0.25">
      <c r="A32" s="259" t="s">
        <v>210</v>
      </c>
    </row>
    <row r="33" spans="1:6" x14ac:dyDescent="0.25">
      <c r="A33" s="259" t="s">
        <v>226</v>
      </c>
      <c r="F33" s="299" t="s">
        <v>225</v>
      </c>
    </row>
    <row r="34" spans="1:6" x14ac:dyDescent="0.25">
      <c r="A34" s="259" t="s">
        <v>211</v>
      </c>
    </row>
    <row r="35" spans="1:6" x14ac:dyDescent="0.25">
      <c r="A35" s="259" t="s">
        <v>212</v>
      </c>
    </row>
    <row r="36" spans="1:6" x14ac:dyDescent="0.25">
      <c r="A36" s="259" t="s">
        <v>308</v>
      </c>
    </row>
    <row r="37" spans="1:6" x14ac:dyDescent="0.25">
      <c r="A37" s="259" t="s">
        <v>213</v>
      </c>
    </row>
    <row r="38" spans="1:6" x14ac:dyDescent="0.25">
      <c r="A38" s="259" t="s">
        <v>214</v>
      </c>
    </row>
    <row r="39" spans="1:6" x14ac:dyDescent="0.25">
      <c r="A39" s="259" t="s">
        <v>215</v>
      </c>
    </row>
  </sheetData>
  <sheetProtection password="E1AE" sheet="1" objects="1" scenarios="1"/>
  <mergeCells count="12">
    <mergeCell ref="A1:V1"/>
    <mergeCell ref="A2:V2"/>
    <mergeCell ref="A3:V3"/>
    <mergeCell ref="U4:U5"/>
    <mergeCell ref="V4:V5"/>
    <mergeCell ref="A4:A5"/>
    <mergeCell ref="C4:E4"/>
    <mergeCell ref="F4:H4"/>
    <mergeCell ref="I4:K4"/>
    <mergeCell ref="L4:N4"/>
    <mergeCell ref="O4:Q4"/>
    <mergeCell ref="R4:T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V39"/>
  <sheetViews>
    <sheetView zoomScale="115" zoomScaleNormal="115" workbookViewId="0">
      <selection activeCell="B24" sqref="B24"/>
    </sheetView>
  </sheetViews>
  <sheetFormatPr defaultRowHeight="15" x14ac:dyDescent="0.25"/>
  <cols>
    <col min="1" max="1" width="18.7109375" style="249" customWidth="1"/>
    <col min="2" max="2" width="31.42578125" style="249" bestFit="1" customWidth="1"/>
    <col min="3" max="4" width="4" style="249" customWidth="1"/>
    <col min="5" max="5" width="4" customWidth="1"/>
    <col min="6" max="7" width="4" style="249" customWidth="1"/>
    <col min="8" max="8" width="4" customWidth="1"/>
    <col min="9" max="10" width="4" style="249" customWidth="1"/>
    <col min="11" max="11" width="4" customWidth="1"/>
    <col min="12" max="13" width="4" style="249" customWidth="1"/>
    <col min="14" max="14" width="4" customWidth="1"/>
    <col min="15" max="16" width="4" style="249" customWidth="1"/>
    <col min="17" max="17" width="4" customWidth="1"/>
    <col min="18" max="19" width="4" style="249" customWidth="1"/>
    <col min="20" max="20" width="4" customWidth="1"/>
    <col min="21" max="21" width="5" bestFit="1" customWidth="1"/>
    <col min="22" max="22" width="4" bestFit="1" customWidth="1"/>
  </cols>
  <sheetData>
    <row r="1" spans="1:22" x14ac:dyDescent="0.25">
      <c r="A1" s="428" t="s">
        <v>323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79" t="s">
        <v>24</v>
      </c>
      <c r="C4" s="481" t="s">
        <v>25</v>
      </c>
      <c r="D4" s="482"/>
      <c r="E4" s="483"/>
      <c r="F4" s="475" t="s">
        <v>26</v>
      </c>
      <c r="G4" s="482"/>
      <c r="H4" s="483"/>
      <c r="I4" s="475" t="s">
        <v>27</v>
      </c>
      <c r="J4" s="482"/>
      <c r="K4" s="483"/>
      <c r="L4" s="475" t="s">
        <v>28</v>
      </c>
      <c r="M4" s="476"/>
      <c r="N4" s="477"/>
      <c r="O4" s="475" t="s">
        <v>29</v>
      </c>
      <c r="P4" s="476"/>
      <c r="Q4" s="477"/>
      <c r="R4" s="475" t="s">
        <v>30</v>
      </c>
      <c r="S4" s="476"/>
      <c r="T4" s="477"/>
      <c r="U4" s="404" t="s">
        <v>31</v>
      </c>
      <c r="V4" s="451" t="s">
        <v>32</v>
      </c>
    </row>
    <row r="5" spans="1:22" ht="15.75" thickBot="1" x14ac:dyDescent="0.3">
      <c r="A5" s="438"/>
      <c r="B5" s="480"/>
      <c r="C5" s="388" t="s">
        <v>31</v>
      </c>
      <c r="D5" s="389"/>
      <c r="E5" s="223" t="s">
        <v>32</v>
      </c>
      <c r="F5" s="388" t="s">
        <v>31</v>
      </c>
      <c r="G5" s="389"/>
      <c r="H5" s="223" t="s">
        <v>32</v>
      </c>
      <c r="I5" s="388" t="s">
        <v>31</v>
      </c>
      <c r="J5" s="389"/>
      <c r="K5" s="223" t="s">
        <v>32</v>
      </c>
      <c r="L5" s="388" t="s">
        <v>31</v>
      </c>
      <c r="M5" s="389"/>
      <c r="N5" s="223" t="s">
        <v>32</v>
      </c>
      <c r="O5" s="388" t="s">
        <v>31</v>
      </c>
      <c r="P5" s="389"/>
      <c r="Q5" s="223" t="s">
        <v>32</v>
      </c>
      <c r="R5" s="388" t="s">
        <v>31</v>
      </c>
      <c r="S5" s="389"/>
      <c r="T5" s="223" t="s">
        <v>32</v>
      </c>
      <c r="U5" s="426"/>
      <c r="V5" s="478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24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162">
        <f t="shared" si="0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162">
        <f t="shared" si="0"/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163">
        <f t="shared" si="0"/>
        <v>2</v>
      </c>
    </row>
    <row r="16" spans="1:22" x14ac:dyDescent="0.25">
      <c r="A16" s="111" t="s">
        <v>150</v>
      </c>
      <c r="B16" s="79" t="s">
        <v>284</v>
      </c>
      <c r="C16" s="148">
        <v>2</v>
      </c>
      <c r="D16" s="149" t="s">
        <v>33</v>
      </c>
      <c r="E16" s="164">
        <v>7</v>
      </c>
      <c r="F16" s="308">
        <v>2</v>
      </c>
      <c r="G16" s="309" t="s">
        <v>33</v>
      </c>
      <c r="H16" s="164">
        <v>7</v>
      </c>
      <c r="I16" s="308">
        <v>2</v>
      </c>
      <c r="J16" s="309" t="s">
        <v>33</v>
      </c>
      <c r="K16" s="164">
        <v>7</v>
      </c>
      <c r="L16" s="308">
        <v>2</v>
      </c>
      <c r="M16" s="309" t="s">
        <v>33</v>
      </c>
      <c r="N16" s="164">
        <v>7</v>
      </c>
      <c r="O16" s="308">
        <v>2</v>
      </c>
      <c r="P16" s="309" t="s">
        <v>33</v>
      </c>
      <c r="Q16" s="164">
        <v>7</v>
      </c>
      <c r="R16" s="308">
        <v>2</v>
      </c>
      <c r="S16" s="309" t="s">
        <v>37</v>
      </c>
      <c r="T16" s="164">
        <v>7</v>
      </c>
      <c r="U16" s="165">
        <v>180</v>
      </c>
      <c r="V16" s="166">
        <f t="shared" si="0"/>
        <v>42</v>
      </c>
    </row>
    <row r="17" spans="1:22" x14ac:dyDescent="0.25">
      <c r="A17" s="111" t="s">
        <v>207</v>
      </c>
      <c r="B17" s="79" t="s">
        <v>148</v>
      </c>
      <c r="C17" s="148"/>
      <c r="D17" s="149"/>
      <c r="E17" s="40"/>
      <c r="F17" s="148"/>
      <c r="G17" s="149"/>
      <c r="H17" s="40"/>
      <c r="I17" s="148">
        <v>1</v>
      </c>
      <c r="J17" s="149" t="s">
        <v>37</v>
      </c>
      <c r="K17" s="40">
        <v>1</v>
      </c>
      <c r="L17" s="148">
        <v>1</v>
      </c>
      <c r="M17" s="149" t="s">
        <v>37</v>
      </c>
      <c r="N17" s="40">
        <v>1</v>
      </c>
      <c r="O17" s="377"/>
      <c r="P17" s="378"/>
      <c r="Q17" s="224"/>
      <c r="R17" s="377"/>
      <c r="S17" s="378"/>
      <c r="T17" s="224"/>
      <c r="U17" s="165">
        <v>60</v>
      </c>
      <c r="V17" s="225">
        <f t="shared" si="0"/>
        <v>2</v>
      </c>
    </row>
    <row r="18" spans="1:22" x14ac:dyDescent="0.25">
      <c r="A18" s="111" t="s">
        <v>60</v>
      </c>
      <c r="B18" s="79" t="s">
        <v>199</v>
      </c>
      <c r="C18" s="148">
        <v>4</v>
      </c>
      <c r="D18" s="149" t="s">
        <v>37</v>
      </c>
      <c r="E18" s="40">
        <v>4</v>
      </c>
      <c r="F18" s="148">
        <v>4</v>
      </c>
      <c r="G18" s="149" t="s">
        <v>37</v>
      </c>
      <c r="H18" s="40">
        <v>4</v>
      </c>
      <c r="I18" s="148">
        <v>4</v>
      </c>
      <c r="J18" s="149" t="s">
        <v>37</v>
      </c>
      <c r="K18" s="40">
        <v>4</v>
      </c>
      <c r="L18" s="148">
        <v>4</v>
      </c>
      <c r="M18" s="149" t="s">
        <v>37</v>
      </c>
      <c r="N18" s="40">
        <v>4</v>
      </c>
      <c r="O18" s="148">
        <v>4</v>
      </c>
      <c r="P18" s="149" t="s">
        <v>37</v>
      </c>
      <c r="Q18" s="40">
        <v>4</v>
      </c>
      <c r="R18" s="148">
        <v>4</v>
      </c>
      <c r="S18" s="149" t="s">
        <v>37</v>
      </c>
      <c r="T18" s="40">
        <v>4</v>
      </c>
      <c r="U18" s="165">
        <v>360</v>
      </c>
      <c r="V18" s="225">
        <f t="shared" si="0"/>
        <v>24</v>
      </c>
    </row>
    <row r="19" spans="1:22" x14ac:dyDescent="0.25">
      <c r="A19" s="111" t="s">
        <v>208</v>
      </c>
      <c r="B19" s="79" t="s">
        <v>149</v>
      </c>
      <c r="C19" s="148">
        <v>1</v>
      </c>
      <c r="D19" s="149" t="s">
        <v>37</v>
      </c>
      <c r="E19" s="40">
        <v>1</v>
      </c>
      <c r="F19" s="148">
        <v>1</v>
      </c>
      <c r="G19" s="149" t="s">
        <v>37</v>
      </c>
      <c r="H19" s="40">
        <v>1</v>
      </c>
      <c r="I19" s="148">
        <v>2</v>
      </c>
      <c r="J19" s="149" t="s">
        <v>37</v>
      </c>
      <c r="K19" s="40">
        <v>1</v>
      </c>
      <c r="L19" s="148">
        <v>2</v>
      </c>
      <c r="M19" s="149" t="s">
        <v>37</v>
      </c>
      <c r="N19" s="40">
        <v>1</v>
      </c>
      <c r="O19" s="148">
        <v>2</v>
      </c>
      <c r="P19" s="149" t="s">
        <v>37</v>
      </c>
      <c r="Q19" s="40">
        <v>1</v>
      </c>
      <c r="R19" s="148">
        <v>2</v>
      </c>
      <c r="S19" s="149" t="s">
        <v>37</v>
      </c>
      <c r="T19" s="40">
        <v>1</v>
      </c>
      <c r="U19" s="165">
        <v>180</v>
      </c>
      <c r="V19" s="225">
        <f t="shared" si="0"/>
        <v>6</v>
      </c>
    </row>
    <row r="20" spans="1:22" x14ac:dyDescent="0.25">
      <c r="A20" s="111" t="s">
        <v>151</v>
      </c>
      <c r="B20" s="84" t="s">
        <v>281</v>
      </c>
      <c r="C20" s="152">
        <v>1</v>
      </c>
      <c r="D20" s="153" t="s">
        <v>37</v>
      </c>
      <c r="E20" s="118">
        <v>1</v>
      </c>
      <c r="F20" s="381">
        <v>1</v>
      </c>
      <c r="G20" s="152" t="s">
        <v>37</v>
      </c>
      <c r="H20" s="226">
        <v>1</v>
      </c>
      <c r="I20" s="152"/>
      <c r="J20" s="153"/>
      <c r="K20" s="118"/>
      <c r="L20" s="84"/>
      <c r="M20" s="153"/>
      <c r="N20" s="44"/>
      <c r="O20" s="152"/>
      <c r="P20" s="153"/>
      <c r="Q20" s="118"/>
      <c r="R20" s="84"/>
      <c r="S20" s="153"/>
      <c r="T20" s="44"/>
      <c r="U20" s="119">
        <v>30</v>
      </c>
      <c r="V20" s="227">
        <f t="shared" si="0"/>
        <v>2</v>
      </c>
    </row>
    <row r="21" spans="1:22" x14ac:dyDescent="0.25">
      <c r="A21" s="111" t="s">
        <v>152</v>
      </c>
      <c r="B21" s="84" t="s">
        <v>285</v>
      </c>
      <c r="C21" s="152">
        <v>1</v>
      </c>
      <c r="D21" s="153" t="s">
        <v>37</v>
      </c>
      <c r="E21" s="118">
        <v>1</v>
      </c>
      <c r="F21" s="152">
        <v>1</v>
      </c>
      <c r="G21" s="153" t="s">
        <v>37</v>
      </c>
      <c r="H21" s="118">
        <v>1</v>
      </c>
      <c r="I21" s="152">
        <v>1</v>
      </c>
      <c r="J21" s="153" t="s">
        <v>37</v>
      </c>
      <c r="K21" s="118">
        <v>1</v>
      </c>
      <c r="L21" s="392">
        <v>1</v>
      </c>
      <c r="M21" s="153" t="s">
        <v>37</v>
      </c>
      <c r="N21" s="118">
        <v>1</v>
      </c>
      <c r="O21" s="152">
        <v>1</v>
      </c>
      <c r="P21" s="153" t="s">
        <v>37</v>
      </c>
      <c r="Q21" s="118">
        <v>1</v>
      </c>
      <c r="R21" s="392">
        <v>1</v>
      </c>
      <c r="S21" s="153" t="s">
        <v>37</v>
      </c>
      <c r="T21" s="118">
        <v>1</v>
      </c>
      <c r="U21" s="119"/>
      <c r="V21" s="227">
        <f t="shared" si="0"/>
        <v>6</v>
      </c>
    </row>
    <row r="22" spans="1:22" x14ac:dyDescent="0.25">
      <c r="A22" s="111" t="s">
        <v>153</v>
      </c>
      <c r="B22" s="84" t="s">
        <v>286</v>
      </c>
      <c r="C22" s="152">
        <v>1</v>
      </c>
      <c r="D22" s="153" t="s">
        <v>37</v>
      </c>
      <c r="E22" s="118">
        <v>3</v>
      </c>
      <c r="F22" s="381">
        <v>1</v>
      </c>
      <c r="G22" s="152" t="s">
        <v>37</v>
      </c>
      <c r="H22" s="226">
        <v>3</v>
      </c>
      <c r="I22" s="152">
        <v>1</v>
      </c>
      <c r="J22" s="153" t="s">
        <v>37</v>
      </c>
      <c r="K22" s="118">
        <v>3</v>
      </c>
      <c r="L22" s="84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84">
        <v>1</v>
      </c>
      <c r="S22" s="153" t="s">
        <v>37</v>
      </c>
      <c r="T22" s="118">
        <v>3</v>
      </c>
      <c r="U22" s="119">
        <v>180</v>
      </c>
      <c r="V22" s="227">
        <f t="shared" si="0"/>
        <v>18</v>
      </c>
    </row>
    <row r="23" spans="1:22" x14ac:dyDescent="0.25">
      <c r="A23" s="262" t="s">
        <v>327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>
        <v>1</v>
      </c>
      <c r="J23" s="54" t="s">
        <v>37</v>
      </c>
      <c r="K23" s="123">
        <v>1</v>
      </c>
      <c r="L23" s="53">
        <v>1</v>
      </c>
      <c r="M23" s="54" t="s">
        <v>33</v>
      </c>
      <c r="N23" s="123">
        <v>1</v>
      </c>
      <c r="O23" s="53">
        <v>1</v>
      </c>
      <c r="P23" s="54" t="s">
        <v>37</v>
      </c>
      <c r="Q23" s="123">
        <v>1</v>
      </c>
      <c r="R23" s="53">
        <v>1</v>
      </c>
      <c r="S23" s="54" t="s">
        <v>33</v>
      </c>
      <c r="T23" s="123">
        <v>1</v>
      </c>
      <c r="U23" s="169">
        <v>30</v>
      </c>
      <c r="V23" s="193">
        <f t="shared" si="0"/>
        <v>6</v>
      </c>
    </row>
    <row r="24" spans="1:22" x14ac:dyDescent="0.25">
      <c r="A24" s="111" t="s">
        <v>154</v>
      </c>
      <c r="B24" s="85" t="s">
        <v>280</v>
      </c>
      <c r="C24" s="53"/>
      <c r="D24" s="54"/>
      <c r="E24" s="123"/>
      <c r="F24" s="53"/>
      <c r="G24" s="54"/>
      <c r="H24" s="123"/>
      <c r="I24" s="53">
        <v>1</v>
      </c>
      <c r="J24" s="54" t="s">
        <v>37</v>
      </c>
      <c r="K24" s="123">
        <v>1</v>
      </c>
      <c r="L24" s="53">
        <v>1</v>
      </c>
      <c r="M24" s="54" t="s">
        <v>37</v>
      </c>
      <c r="N24" s="123">
        <v>1</v>
      </c>
      <c r="O24" s="53">
        <v>1</v>
      </c>
      <c r="P24" s="54" t="s">
        <v>37</v>
      </c>
      <c r="Q24" s="123">
        <v>1</v>
      </c>
      <c r="R24" s="53">
        <v>1</v>
      </c>
      <c r="S24" s="54" t="s">
        <v>37</v>
      </c>
      <c r="T24" s="123">
        <v>1</v>
      </c>
      <c r="U24" s="169"/>
      <c r="V24" s="193">
        <f t="shared" si="0"/>
        <v>4</v>
      </c>
    </row>
    <row r="25" spans="1:22" x14ac:dyDescent="0.25">
      <c r="A25" s="111" t="s">
        <v>155</v>
      </c>
      <c r="B25" s="85" t="s">
        <v>282</v>
      </c>
      <c r="C25" s="53">
        <v>4</v>
      </c>
      <c r="D25" s="54" t="s">
        <v>37</v>
      </c>
      <c r="E25" s="48">
        <v>2</v>
      </c>
      <c r="F25" s="53">
        <v>4</v>
      </c>
      <c r="G25" s="54" t="s">
        <v>37</v>
      </c>
      <c r="H25" s="48">
        <v>2</v>
      </c>
      <c r="I25" s="53"/>
      <c r="J25" s="54"/>
      <c r="K25" s="228"/>
      <c r="L25" s="53"/>
      <c r="M25" s="54"/>
      <c r="N25" s="228"/>
      <c r="O25" s="53"/>
      <c r="P25" s="54"/>
      <c r="Q25" s="228"/>
      <c r="R25" s="53"/>
      <c r="S25" s="54"/>
      <c r="T25" s="228"/>
      <c r="U25" s="229">
        <v>30</v>
      </c>
      <c r="V25" s="193">
        <f t="shared" ref="V25:V26" si="1">E25+H25+K25+N25+Q25+T25</f>
        <v>4</v>
      </c>
    </row>
    <row r="26" spans="1:22" x14ac:dyDescent="0.25">
      <c r="A26" s="111" t="s">
        <v>156</v>
      </c>
      <c r="B26" s="85" t="s">
        <v>283</v>
      </c>
      <c r="C26" s="53"/>
      <c r="D26" s="54"/>
      <c r="E26" s="228"/>
      <c r="F26" s="53"/>
      <c r="G26" s="54"/>
      <c r="H26" s="228"/>
      <c r="I26" s="53">
        <v>4</v>
      </c>
      <c r="J26" s="54" t="s">
        <v>37</v>
      </c>
      <c r="K26" s="48">
        <v>2</v>
      </c>
      <c r="L26" s="53">
        <v>4</v>
      </c>
      <c r="M26" s="54" t="s">
        <v>37</v>
      </c>
      <c r="N26" s="48">
        <v>2</v>
      </c>
      <c r="O26" s="53"/>
      <c r="P26" s="54"/>
      <c r="Q26" s="228"/>
      <c r="R26" s="53"/>
      <c r="S26" s="54"/>
      <c r="T26" s="228"/>
      <c r="U26" s="229">
        <v>60</v>
      </c>
      <c r="V26" s="193">
        <f t="shared" si="1"/>
        <v>4</v>
      </c>
    </row>
    <row r="27" spans="1:22" x14ac:dyDescent="0.25">
      <c r="A27" s="362" t="s">
        <v>66</v>
      </c>
      <c r="B27" s="390" t="s">
        <v>246</v>
      </c>
      <c r="C27" s="60"/>
      <c r="D27" s="61"/>
      <c r="E27" s="59"/>
      <c r="F27" s="60"/>
      <c r="G27" s="61"/>
      <c r="H27" s="59"/>
      <c r="I27" s="60"/>
      <c r="J27" s="61"/>
      <c r="K27" s="59"/>
      <c r="L27" s="60"/>
      <c r="M27" s="61"/>
      <c r="N27" s="59"/>
      <c r="O27" s="60">
        <v>0</v>
      </c>
      <c r="P27" s="61" t="s">
        <v>43</v>
      </c>
      <c r="Q27" s="59">
        <v>3</v>
      </c>
      <c r="R27" s="60">
        <v>0</v>
      </c>
      <c r="S27" s="61" t="s">
        <v>37</v>
      </c>
      <c r="T27" s="59">
        <v>3</v>
      </c>
      <c r="U27" s="230"/>
      <c r="V27" s="231">
        <v>6</v>
      </c>
    </row>
    <row r="28" spans="1:22" ht="15.75" thickBot="1" x14ac:dyDescent="0.3">
      <c r="A28" s="271"/>
      <c r="B28" s="391" t="s">
        <v>222</v>
      </c>
      <c r="C28" s="67"/>
      <c r="D28" s="68"/>
      <c r="E28" s="66"/>
      <c r="F28" s="67"/>
      <c r="G28" s="68"/>
      <c r="H28" s="66"/>
      <c r="I28" s="67"/>
      <c r="J28" s="68"/>
      <c r="K28" s="66">
        <v>1</v>
      </c>
      <c r="L28" s="67"/>
      <c r="M28" s="68"/>
      <c r="N28" s="66">
        <v>1</v>
      </c>
      <c r="O28" s="67"/>
      <c r="P28" s="68"/>
      <c r="Q28" s="66">
        <v>2</v>
      </c>
      <c r="R28" s="67"/>
      <c r="S28" s="68"/>
      <c r="T28" s="66">
        <v>2</v>
      </c>
      <c r="U28" s="216"/>
      <c r="V28" s="217">
        <f>E28+H28+K28+N28+Q28+T28</f>
        <v>6</v>
      </c>
    </row>
    <row r="29" spans="1:22" ht="15.75" thickBot="1" x14ac:dyDescent="0.3">
      <c r="A29" s="365" t="s">
        <v>202</v>
      </c>
      <c r="B29" s="375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83">
        <f>15*(C29+F29+I29+L29+O29+R29)</f>
        <v>90</v>
      </c>
      <c r="V29" s="361">
        <f>E29+H29+K29+N29+Q29+T29</f>
        <v>0</v>
      </c>
    </row>
    <row r="30" spans="1:22" ht="15.75" thickBot="1" x14ac:dyDescent="0.3">
      <c r="A30" s="371"/>
      <c r="B30" s="232" t="s">
        <v>48</v>
      </c>
      <c r="C30" s="233">
        <f>SUM(C6:C29)</f>
        <v>25</v>
      </c>
      <c r="D30" s="105"/>
      <c r="E30" s="106">
        <f>SUM(E6:E29)</f>
        <v>32</v>
      </c>
      <c r="F30" s="233">
        <f t="shared" ref="F30" si="2">SUM(F6:F29)</f>
        <v>23</v>
      </c>
      <c r="G30" s="105"/>
      <c r="H30" s="106">
        <f t="shared" ref="H30:I30" si="3">SUM(H6:H29)</f>
        <v>30</v>
      </c>
      <c r="I30" s="233">
        <f t="shared" si="3"/>
        <v>24</v>
      </c>
      <c r="J30" s="105"/>
      <c r="K30" s="106">
        <f t="shared" ref="K30:L30" si="4">SUM(K6:K29)</f>
        <v>30</v>
      </c>
      <c r="L30" s="233">
        <f t="shared" si="4"/>
        <v>24</v>
      </c>
      <c r="M30" s="105"/>
      <c r="N30" s="106">
        <f t="shared" ref="N30:O30" si="5">SUM(N6:N29)</f>
        <v>30</v>
      </c>
      <c r="O30" s="233">
        <f t="shared" si="5"/>
        <v>18</v>
      </c>
      <c r="P30" s="105"/>
      <c r="Q30" s="106">
        <f t="shared" ref="Q30:R30" si="6">SUM(Q6:Q29)</f>
        <v>30</v>
      </c>
      <c r="R30" s="233">
        <f t="shared" si="6"/>
        <v>17</v>
      </c>
      <c r="S30" s="105"/>
      <c r="T30" s="106">
        <f t="shared" ref="T30" si="7">SUM(T6:T29)</f>
        <v>28</v>
      </c>
      <c r="U30" s="107">
        <f>SUM(U6:U29)</f>
        <v>1755</v>
      </c>
      <c r="V30" s="108">
        <f>SUM(V6:V29)</f>
        <v>180</v>
      </c>
    </row>
    <row r="32" spans="1:22" x14ac:dyDescent="0.25">
      <c r="A32" s="299" t="s">
        <v>210</v>
      </c>
    </row>
    <row r="33" spans="1:1" x14ac:dyDescent="0.25">
      <c r="A33" s="299" t="s">
        <v>226</v>
      </c>
    </row>
    <row r="34" spans="1:1" x14ac:dyDescent="0.25">
      <c r="A34" s="299" t="s">
        <v>211</v>
      </c>
    </row>
    <row r="35" spans="1:1" x14ac:dyDescent="0.25">
      <c r="A35" s="299" t="s">
        <v>212</v>
      </c>
    </row>
    <row r="36" spans="1:1" x14ac:dyDescent="0.25">
      <c r="A36" s="299" t="s">
        <v>308</v>
      </c>
    </row>
    <row r="37" spans="1:1" x14ac:dyDescent="0.25">
      <c r="A37" s="299" t="s">
        <v>213</v>
      </c>
    </row>
    <row r="38" spans="1:1" x14ac:dyDescent="0.25">
      <c r="A38" s="299" t="s">
        <v>214</v>
      </c>
    </row>
    <row r="39" spans="1:1" x14ac:dyDescent="0.25">
      <c r="A39" s="299" t="s">
        <v>215</v>
      </c>
    </row>
  </sheetData>
  <sheetProtection algorithmName="SHA-512" hashValue="BvCfhMuF+0VtR9xUZyiZWiEaQXfwL7Bu1BE+nPYV1OGzkQYGBT8eW3Hco96ir1UMd1SC0xnxcTuOFaXELBG72w==" saltValue="kJuctdUiaReSyHf4wqpJPg==" spinCount="100000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V43"/>
  <sheetViews>
    <sheetView zoomScale="115" zoomScaleNormal="115" workbookViewId="0">
      <selection sqref="A1:V3"/>
    </sheetView>
  </sheetViews>
  <sheetFormatPr defaultRowHeight="15" x14ac:dyDescent="0.25"/>
  <cols>
    <col min="1" max="1" width="19" style="249" customWidth="1"/>
    <col min="2" max="2" width="32.140625" style="249" bestFit="1" customWidth="1"/>
    <col min="3" max="4" width="3.5703125" style="249" customWidth="1"/>
    <col min="5" max="5" width="3.5703125" customWidth="1"/>
    <col min="6" max="7" width="3.5703125" style="249" customWidth="1"/>
    <col min="8" max="8" width="3.5703125" customWidth="1"/>
    <col min="9" max="10" width="3.5703125" style="249" customWidth="1"/>
    <col min="11" max="11" width="3.5703125" customWidth="1"/>
    <col min="12" max="13" width="3.5703125" style="249" customWidth="1"/>
    <col min="14" max="14" width="3.5703125" customWidth="1"/>
    <col min="15" max="16" width="3.5703125" style="249" customWidth="1"/>
    <col min="17" max="17" width="3.5703125" customWidth="1"/>
    <col min="18" max="19" width="3.5703125" style="249" customWidth="1"/>
    <col min="20" max="20" width="3.5703125" customWidth="1"/>
    <col min="21" max="21" width="5" bestFit="1" customWidth="1"/>
    <col min="22" max="22" width="4" bestFit="1" customWidth="1"/>
  </cols>
  <sheetData>
    <row r="1" spans="1:22" x14ac:dyDescent="0.25">
      <c r="A1" s="428" t="s">
        <v>324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f>15*(C6+F6+I6+L6+O6+R6)</f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181">
        <f>15*(C7+F7+I7+L7+O7+R7)</f>
        <v>0</v>
      </c>
      <c r="V7" s="159">
        <f t="shared" ref="V7:V16" si="0">SUM(E7+H7+K7+N7+Q7+T7)</f>
        <v>0</v>
      </c>
    </row>
    <row r="8" spans="1:22" x14ac:dyDescent="0.25">
      <c r="A8" s="111" t="s">
        <v>175</v>
      </c>
      <c r="B8" s="76" t="s">
        <v>36</v>
      </c>
      <c r="C8" s="113">
        <v>2</v>
      </c>
      <c r="D8" s="114" t="s">
        <v>33</v>
      </c>
      <c r="E8" s="24">
        <v>1</v>
      </c>
      <c r="F8" s="113">
        <v>2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181">
        <f t="shared" ref="U8:U30" si="1">15*(C8+F8+I8+L8+O8+R8)</f>
        <v>60</v>
      </c>
      <c r="V8" s="160">
        <f t="shared" si="0"/>
        <v>2</v>
      </c>
    </row>
    <row r="9" spans="1:22" x14ac:dyDescent="0.25">
      <c r="A9" s="111" t="s">
        <v>159</v>
      </c>
      <c r="B9" s="76" t="s">
        <v>235</v>
      </c>
      <c r="C9" s="113">
        <v>2</v>
      </c>
      <c r="D9" s="114" t="s">
        <v>37</v>
      </c>
      <c r="E9" s="24">
        <v>3</v>
      </c>
      <c r="F9" s="113">
        <v>2</v>
      </c>
      <c r="G9" s="114" t="s">
        <v>33</v>
      </c>
      <c r="H9" s="24">
        <v>3</v>
      </c>
      <c r="I9" s="113">
        <v>2</v>
      </c>
      <c r="J9" s="114" t="s">
        <v>37</v>
      </c>
      <c r="K9" s="24">
        <v>3</v>
      </c>
      <c r="L9" s="113">
        <v>2</v>
      </c>
      <c r="M9" s="114" t="s">
        <v>33</v>
      </c>
      <c r="N9" s="25">
        <v>3</v>
      </c>
      <c r="O9" s="113">
        <v>2</v>
      </c>
      <c r="P9" s="114" t="s">
        <v>37</v>
      </c>
      <c r="Q9" s="25">
        <v>2</v>
      </c>
      <c r="R9" s="113">
        <v>2</v>
      </c>
      <c r="S9" s="114" t="s">
        <v>33</v>
      </c>
      <c r="T9" s="24">
        <v>3</v>
      </c>
      <c r="U9" s="181">
        <f t="shared" si="1"/>
        <v>180</v>
      </c>
      <c r="V9" s="161">
        <f t="shared" si="0"/>
        <v>17</v>
      </c>
    </row>
    <row r="10" spans="1:22" x14ac:dyDescent="0.25">
      <c r="A10" s="111" t="s">
        <v>160</v>
      </c>
      <c r="B10" s="76" t="s">
        <v>234</v>
      </c>
      <c r="C10" s="113">
        <v>2</v>
      </c>
      <c r="D10" s="114" t="s">
        <v>37</v>
      </c>
      <c r="E10" s="24">
        <v>3</v>
      </c>
      <c r="F10" s="113">
        <v>2</v>
      </c>
      <c r="G10" s="114" t="s">
        <v>33</v>
      </c>
      <c r="H10" s="24">
        <v>3</v>
      </c>
      <c r="I10" s="113">
        <v>2</v>
      </c>
      <c r="J10" s="114" t="s">
        <v>37</v>
      </c>
      <c r="K10" s="24">
        <v>3</v>
      </c>
      <c r="L10" s="113">
        <v>2</v>
      </c>
      <c r="M10" s="114" t="s">
        <v>33</v>
      </c>
      <c r="N10" s="25">
        <v>3</v>
      </c>
      <c r="O10" s="113">
        <v>2</v>
      </c>
      <c r="P10" s="114" t="s">
        <v>37</v>
      </c>
      <c r="Q10" s="25">
        <v>3</v>
      </c>
      <c r="R10" s="113">
        <v>2</v>
      </c>
      <c r="S10" s="114" t="s">
        <v>33</v>
      </c>
      <c r="T10" s="24">
        <v>3</v>
      </c>
      <c r="U10" s="181">
        <f t="shared" si="1"/>
        <v>180</v>
      </c>
      <c r="V10" s="28">
        <f t="shared" si="0"/>
        <v>18</v>
      </c>
    </row>
    <row r="11" spans="1:22" x14ac:dyDescent="0.25">
      <c r="A11" s="111" t="s">
        <v>161</v>
      </c>
      <c r="B11" s="75" t="s">
        <v>157</v>
      </c>
      <c r="C11" s="112"/>
      <c r="D11" s="142"/>
      <c r="E11" s="20"/>
      <c r="F11" s="112"/>
      <c r="G11" s="142"/>
      <c r="H11" s="20"/>
      <c r="I11" s="112"/>
      <c r="J11" s="142"/>
      <c r="K11" s="20"/>
      <c r="L11" s="112"/>
      <c r="M11" s="142"/>
      <c r="N11" s="21"/>
      <c r="O11" s="112"/>
      <c r="P11" s="142"/>
      <c r="Q11" s="20"/>
      <c r="R11" s="112"/>
      <c r="S11" s="142" t="s">
        <v>35</v>
      </c>
      <c r="T11" s="20">
        <v>0</v>
      </c>
      <c r="U11" s="181">
        <f t="shared" si="1"/>
        <v>0</v>
      </c>
      <c r="V11" s="159">
        <f t="shared" si="0"/>
        <v>0</v>
      </c>
    </row>
    <row r="12" spans="1:22" x14ac:dyDescent="0.25">
      <c r="A12" s="111" t="s">
        <v>162</v>
      </c>
      <c r="B12" s="76" t="s">
        <v>298</v>
      </c>
      <c r="C12" s="113"/>
      <c r="D12" s="114"/>
      <c r="E12" s="24"/>
      <c r="F12" s="113"/>
      <c r="G12" s="114"/>
      <c r="H12" s="24"/>
      <c r="I12" s="113">
        <v>1</v>
      </c>
      <c r="J12" s="114" t="s">
        <v>37</v>
      </c>
      <c r="K12" s="25">
        <v>1</v>
      </c>
      <c r="L12" s="113">
        <v>1</v>
      </c>
      <c r="M12" s="114" t="s">
        <v>37</v>
      </c>
      <c r="N12" s="25">
        <v>1</v>
      </c>
      <c r="O12" s="113">
        <v>1</v>
      </c>
      <c r="P12" s="114" t="s">
        <v>37</v>
      </c>
      <c r="Q12" s="25">
        <v>1</v>
      </c>
      <c r="R12" s="113">
        <v>1</v>
      </c>
      <c r="S12" s="114" t="s">
        <v>33</v>
      </c>
      <c r="T12" s="24">
        <v>1</v>
      </c>
      <c r="U12" s="181">
        <f t="shared" si="1"/>
        <v>60</v>
      </c>
      <c r="V12" s="28">
        <f t="shared" si="0"/>
        <v>4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f t="shared" si="1"/>
        <v>30</v>
      </c>
      <c r="V13" s="33">
        <f t="shared" si="0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f t="shared" si="1"/>
        <v>30</v>
      </c>
      <c r="V14" s="33">
        <f t="shared" si="0"/>
        <v>2</v>
      </c>
    </row>
    <row r="15" spans="1:22" x14ac:dyDescent="0.25">
      <c r="A15" s="262" t="s">
        <v>56</v>
      </c>
      <c r="B15" s="234" t="s">
        <v>42</v>
      </c>
      <c r="C15" s="143"/>
      <c r="D15" s="144"/>
      <c r="E15" s="30"/>
      <c r="F15" s="143"/>
      <c r="G15" s="144"/>
      <c r="H15" s="30"/>
      <c r="I15" s="143">
        <v>2</v>
      </c>
      <c r="J15" s="144" t="s">
        <v>33</v>
      </c>
      <c r="K15" s="30">
        <v>2</v>
      </c>
      <c r="L15" s="143"/>
      <c r="M15" s="144"/>
      <c r="N15" s="31"/>
      <c r="O15" s="143"/>
      <c r="P15" s="144"/>
      <c r="Q15" s="30"/>
      <c r="R15" s="143"/>
      <c r="S15" s="144"/>
      <c r="T15" s="34"/>
      <c r="U15" s="32">
        <f t="shared" si="1"/>
        <v>30</v>
      </c>
      <c r="V15" s="33">
        <f t="shared" si="0"/>
        <v>2</v>
      </c>
    </row>
    <row r="16" spans="1:22" ht="15.75" thickBot="1" x14ac:dyDescent="0.3">
      <c r="A16" s="262" t="s">
        <v>169</v>
      </c>
      <c r="B16" s="235" t="s">
        <v>287</v>
      </c>
      <c r="C16" s="236"/>
      <c r="D16" s="237" t="s">
        <v>158</v>
      </c>
      <c r="E16" s="238"/>
      <c r="F16" s="236"/>
      <c r="G16" s="237" t="s">
        <v>158</v>
      </c>
      <c r="H16" s="238"/>
      <c r="I16" s="236"/>
      <c r="J16" s="237" t="s">
        <v>158</v>
      </c>
      <c r="K16" s="238"/>
      <c r="L16" s="236"/>
      <c r="M16" s="237" t="s">
        <v>158</v>
      </c>
      <c r="N16" s="238"/>
      <c r="O16" s="236"/>
      <c r="P16" s="237" t="s">
        <v>158</v>
      </c>
      <c r="Q16" s="238"/>
      <c r="R16" s="236"/>
      <c r="S16" s="237" t="s">
        <v>158</v>
      </c>
      <c r="T16" s="238"/>
      <c r="U16" s="393">
        <f t="shared" si="1"/>
        <v>0</v>
      </c>
      <c r="V16" s="39">
        <f t="shared" si="0"/>
        <v>0</v>
      </c>
    </row>
    <row r="17" spans="1:22" x14ac:dyDescent="0.25">
      <c r="A17" s="111" t="s">
        <v>177</v>
      </c>
      <c r="B17" s="147" t="s">
        <v>199</v>
      </c>
      <c r="C17" s="148">
        <v>4</v>
      </c>
      <c r="D17" s="149" t="s">
        <v>37</v>
      </c>
      <c r="E17" s="81">
        <v>2</v>
      </c>
      <c r="F17" s="148">
        <v>4</v>
      </c>
      <c r="G17" s="149" t="s">
        <v>37</v>
      </c>
      <c r="H17" s="81">
        <v>2</v>
      </c>
      <c r="I17" s="148">
        <v>4</v>
      </c>
      <c r="J17" s="149" t="s">
        <v>37</v>
      </c>
      <c r="K17" s="81">
        <v>2</v>
      </c>
      <c r="L17" s="148">
        <v>4</v>
      </c>
      <c r="M17" s="149" t="s">
        <v>37</v>
      </c>
      <c r="N17" s="81">
        <v>2</v>
      </c>
      <c r="O17" s="148">
        <v>4</v>
      </c>
      <c r="P17" s="149" t="s">
        <v>37</v>
      </c>
      <c r="Q17" s="81">
        <v>2</v>
      </c>
      <c r="R17" s="148">
        <v>4</v>
      </c>
      <c r="S17" s="149" t="s">
        <v>37</v>
      </c>
      <c r="T17" s="81">
        <v>2</v>
      </c>
      <c r="U17" s="186">
        <f t="shared" si="1"/>
        <v>360</v>
      </c>
      <c r="V17" s="188">
        <f>E17+H17+K17+N17+Q17+T17</f>
        <v>12</v>
      </c>
    </row>
    <row r="18" spans="1:22" x14ac:dyDescent="0.25">
      <c r="A18" s="111" t="s">
        <v>176</v>
      </c>
      <c r="B18" s="80" t="s">
        <v>288</v>
      </c>
      <c r="C18" s="148">
        <v>1</v>
      </c>
      <c r="D18" s="149" t="s">
        <v>37</v>
      </c>
      <c r="E18" s="81">
        <v>2</v>
      </c>
      <c r="F18" s="148">
        <v>1</v>
      </c>
      <c r="G18" s="149" t="s">
        <v>33</v>
      </c>
      <c r="H18" s="81">
        <v>2</v>
      </c>
      <c r="I18" s="148">
        <v>1</v>
      </c>
      <c r="J18" s="149" t="s">
        <v>37</v>
      </c>
      <c r="K18" s="81">
        <v>2</v>
      </c>
      <c r="L18" s="148">
        <v>1</v>
      </c>
      <c r="M18" s="149" t="s">
        <v>33</v>
      </c>
      <c r="N18" s="81">
        <v>2</v>
      </c>
      <c r="O18" s="148">
        <v>1</v>
      </c>
      <c r="P18" s="149" t="s">
        <v>37</v>
      </c>
      <c r="Q18" s="81">
        <v>2</v>
      </c>
      <c r="R18" s="148">
        <v>1</v>
      </c>
      <c r="S18" s="149" t="s">
        <v>33</v>
      </c>
      <c r="T18" s="81">
        <v>2</v>
      </c>
      <c r="U18" s="165">
        <f t="shared" si="1"/>
        <v>90</v>
      </c>
      <c r="V18" s="200">
        <f t="shared" ref="V18:V19" si="2">E18+H18+K18+N18+Q18+T18</f>
        <v>12</v>
      </c>
    </row>
    <row r="19" spans="1:22" x14ac:dyDescent="0.25">
      <c r="A19" s="111" t="s">
        <v>163</v>
      </c>
      <c r="B19" s="80" t="s">
        <v>289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f t="shared" si="1"/>
        <v>90</v>
      </c>
      <c r="V19" s="200">
        <f t="shared" si="2"/>
        <v>6</v>
      </c>
    </row>
    <row r="20" spans="1:22" x14ac:dyDescent="0.25">
      <c r="A20" s="111" t="s">
        <v>97</v>
      </c>
      <c r="B20" s="80" t="s">
        <v>80</v>
      </c>
      <c r="C20" s="377"/>
      <c r="D20" s="378"/>
      <c r="E20" s="81"/>
      <c r="F20" s="377"/>
      <c r="G20" s="378"/>
      <c r="H20" s="81"/>
      <c r="I20" s="377"/>
      <c r="J20" s="378"/>
      <c r="K20" s="81"/>
      <c r="L20" s="377"/>
      <c r="M20" s="378"/>
      <c r="N20" s="82"/>
      <c r="O20" s="377"/>
      <c r="P20" s="378"/>
      <c r="Q20" s="81"/>
      <c r="R20" s="377"/>
      <c r="S20" s="378"/>
      <c r="T20" s="81">
        <v>4</v>
      </c>
      <c r="U20" s="165">
        <f t="shared" si="1"/>
        <v>0</v>
      </c>
      <c r="V20" s="189">
        <f>E20+H20+K20+N20+Q20+T20</f>
        <v>4</v>
      </c>
    </row>
    <row r="21" spans="1:22" x14ac:dyDescent="0.25">
      <c r="A21" s="111" t="s">
        <v>164</v>
      </c>
      <c r="B21" s="85" t="s">
        <v>290</v>
      </c>
      <c r="C21" s="53">
        <v>2</v>
      </c>
      <c r="D21" s="54" t="s">
        <v>37</v>
      </c>
      <c r="E21" s="123">
        <v>3</v>
      </c>
      <c r="F21" s="53">
        <v>2</v>
      </c>
      <c r="G21" s="54" t="s">
        <v>37</v>
      </c>
      <c r="H21" s="123">
        <v>3</v>
      </c>
      <c r="I21" s="53">
        <v>2</v>
      </c>
      <c r="J21" s="54" t="s">
        <v>37</v>
      </c>
      <c r="K21" s="123">
        <v>3</v>
      </c>
      <c r="L21" s="53">
        <v>2</v>
      </c>
      <c r="M21" s="54" t="s">
        <v>37</v>
      </c>
      <c r="N21" s="123">
        <v>3</v>
      </c>
      <c r="O21" s="53">
        <v>2</v>
      </c>
      <c r="P21" s="54" t="s">
        <v>37</v>
      </c>
      <c r="Q21" s="123">
        <v>3</v>
      </c>
      <c r="R21" s="53">
        <v>2</v>
      </c>
      <c r="S21" s="54" t="s">
        <v>37</v>
      </c>
      <c r="T21" s="123">
        <v>3</v>
      </c>
      <c r="U21" s="169">
        <f t="shared" si="1"/>
        <v>180</v>
      </c>
      <c r="V21" s="202">
        <f t="shared" ref="V21:V30" si="3">E21+H21+K21+N21+Q21+T21</f>
        <v>18</v>
      </c>
    </row>
    <row r="22" spans="1:22" x14ac:dyDescent="0.25">
      <c r="A22" s="111" t="s">
        <v>165</v>
      </c>
      <c r="B22" s="85" t="s">
        <v>291</v>
      </c>
      <c r="C22" s="53">
        <v>2</v>
      </c>
      <c r="D22" s="54" t="s">
        <v>37</v>
      </c>
      <c r="E22" s="123">
        <v>2</v>
      </c>
      <c r="F22" s="53">
        <v>2</v>
      </c>
      <c r="G22" s="54" t="s">
        <v>37</v>
      </c>
      <c r="H22" s="123">
        <v>2</v>
      </c>
      <c r="I22" s="53">
        <v>2</v>
      </c>
      <c r="J22" s="54" t="s">
        <v>37</v>
      </c>
      <c r="K22" s="123">
        <v>2</v>
      </c>
      <c r="L22" s="53">
        <v>2</v>
      </c>
      <c r="M22" s="54" t="s">
        <v>33</v>
      </c>
      <c r="N22" s="123">
        <v>2</v>
      </c>
      <c r="O22" s="53">
        <v>2</v>
      </c>
      <c r="P22" s="54" t="s">
        <v>37</v>
      </c>
      <c r="Q22" s="123">
        <v>2</v>
      </c>
      <c r="R22" s="53">
        <v>2</v>
      </c>
      <c r="S22" s="54" t="s">
        <v>33</v>
      </c>
      <c r="T22" s="123">
        <v>2</v>
      </c>
      <c r="U22" s="169">
        <f t="shared" si="1"/>
        <v>180</v>
      </c>
      <c r="V22" s="202">
        <f t="shared" si="3"/>
        <v>12</v>
      </c>
    </row>
    <row r="23" spans="1:22" x14ac:dyDescent="0.25">
      <c r="A23" s="111" t="s">
        <v>184</v>
      </c>
      <c r="B23" s="85" t="s">
        <v>296</v>
      </c>
      <c r="C23" s="53"/>
      <c r="D23" s="54"/>
      <c r="E23" s="123"/>
      <c r="F23" s="53"/>
      <c r="G23" s="54"/>
      <c r="H23" s="123"/>
      <c r="I23" s="53">
        <v>2</v>
      </c>
      <c r="J23" s="54" t="s">
        <v>37</v>
      </c>
      <c r="K23" s="123">
        <v>1</v>
      </c>
      <c r="L23" s="53">
        <v>2</v>
      </c>
      <c r="M23" s="54" t="s">
        <v>37</v>
      </c>
      <c r="N23" s="123">
        <v>1</v>
      </c>
      <c r="O23" s="53"/>
      <c r="P23" s="54"/>
      <c r="Q23" s="123"/>
      <c r="R23" s="53"/>
      <c r="S23" s="54"/>
      <c r="T23" s="123"/>
      <c r="U23" s="169">
        <f t="shared" si="1"/>
        <v>60</v>
      </c>
      <c r="V23" s="202">
        <f t="shared" si="3"/>
        <v>2</v>
      </c>
    </row>
    <row r="24" spans="1:22" x14ac:dyDescent="0.25">
      <c r="A24" s="111" t="s">
        <v>195</v>
      </c>
      <c r="B24" s="85" t="s">
        <v>297</v>
      </c>
      <c r="C24" s="53">
        <v>2</v>
      </c>
      <c r="D24" s="54" t="s">
        <v>37</v>
      </c>
      <c r="E24" s="123">
        <v>2</v>
      </c>
      <c r="F24" s="53">
        <v>2</v>
      </c>
      <c r="G24" s="54" t="s">
        <v>37</v>
      </c>
      <c r="H24" s="123">
        <v>2</v>
      </c>
      <c r="I24" s="53">
        <v>2</v>
      </c>
      <c r="J24" s="54" t="s">
        <v>37</v>
      </c>
      <c r="K24" s="123">
        <v>2</v>
      </c>
      <c r="L24" s="53">
        <v>2</v>
      </c>
      <c r="M24" s="54" t="s">
        <v>37</v>
      </c>
      <c r="N24" s="123">
        <v>2</v>
      </c>
      <c r="O24" s="53"/>
      <c r="P24" s="54"/>
      <c r="Q24" s="123"/>
      <c r="R24" s="53"/>
      <c r="S24" s="54"/>
      <c r="T24" s="123"/>
      <c r="U24" s="169">
        <f t="shared" si="1"/>
        <v>120</v>
      </c>
      <c r="V24" s="202">
        <f t="shared" si="3"/>
        <v>8</v>
      </c>
    </row>
    <row r="25" spans="1:22" x14ac:dyDescent="0.25">
      <c r="A25" s="111" t="s">
        <v>174</v>
      </c>
      <c r="B25" s="85" t="s">
        <v>292</v>
      </c>
      <c r="C25" s="53">
        <v>1</v>
      </c>
      <c r="D25" s="54" t="s">
        <v>37</v>
      </c>
      <c r="E25" s="123">
        <v>2</v>
      </c>
      <c r="F25" s="53">
        <v>1</v>
      </c>
      <c r="G25" s="54" t="s">
        <v>37</v>
      </c>
      <c r="H25" s="123">
        <v>2</v>
      </c>
      <c r="I25" s="53">
        <v>1</v>
      </c>
      <c r="J25" s="54" t="s">
        <v>37</v>
      </c>
      <c r="K25" s="123">
        <v>2</v>
      </c>
      <c r="L25" s="53">
        <v>1</v>
      </c>
      <c r="M25" s="54" t="s">
        <v>37</v>
      </c>
      <c r="N25" s="123">
        <v>2</v>
      </c>
      <c r="O25" s="53">
        <v>1</v>
      </c>
      <c r="P25" s="54" t="s">
        <v>37</v>
      </c>
      <c r="Q25" s="123">
        <v>2</v>
      </c>
      <c r="R25" s="53">
        <v>1</v>
      </c>
      <c r="S25" s="54" t="s">
        <v>37</v>
      </c>
      <c r="T25" s="123">
        <v>2</v>
      </c>
      <c r="U25" s="169">
        <f t="shared" si="1"/>
        <v>90</v>
      </c>
      <c r="V25" s="202">
        <f t="shared" si="3"/>
        <v>12</v>
      </c>
    </row>
    <row r="26" spans="1:22" x14ac:dyDescent="0.25">
      <c r="A26" s="111" t="s">
        <v>180</v>
      </c>
      <c r="B26" s="85" t="s">
        <v>293</v>
      </c>
      <c r="C26" s="53"/>
      <c r="D26" s="54"/>
      <c r="E26" s="123"/>
      <c r="F26" s="53"/>
      <c r="G26" s="54"/>
      <c r="H26" s="123"/>
      <c r="I26" s="53"/>
      <c r="J26" s="54"/>
      <c r="K26" s="123"/>
      <c r="L26" s="53"/>
      <c r="M26" s="54"/>
      <c r="N26" s="123"/>
      <c r="O26" s="53">
        <v>1</v>
      </c>
      <c r="P26" s="54" t="s">
        <v>37</v>
      </c>
      <c r="Q26" s="123">
        <v>2</v>
      </c>
      <c r="R26" s="53">
        <v>1</v>
      </c>
      <c r="S26" s="54" t="s">
        <v>37</v>
      </c>
      <c r="T26" s="123">
        <v>2</v>
      </c>
      <c r="U26" s="169">
        <f t="shared" si="1"/>
        <v>30</v>
      </c>
      <c r="V26" s="202">
        <f t="shared" si="3"/>
        <v>4</v>
      </c>
    </row>
    <row r="27" spans="1:22" x14ac:dyDescent="0.25">
      <c r="A27" s="111" t="s">
        <v>196</v>
      </c>
      <c r="B27" s="85" t="s">
        <v>294</v>
      </c>
      <c r="C27" s="53">
        <v>1</v>
      </c>
      <c r="D27" s="54" t="s">
        <v>37</v>
      </c>
      <c r="E27" s="123">
        <v>1</v>
      </c>
      <c r="F27" s="53">
        <v>1</v>
      </c>
      <c r="G27" s="54" t="s">
        <v>37</v>
      </c>
      <c r="H27" s="123">
        <v>1</v>
      </c>
      <c r="I27" s="53"/>
      <c r="J27" s="54"/>
      <c r="K27" s="123"/>
      <c r="L27" s="53"/>
      <c r="M27" s="54"/>
      <c r="N27" s="123"/>
      <c r="O27" s="53"/>
      <c r="P27" s="54"/>
      <c r="Q27" s="123"/>
      <c r="R27" s="53"/>
      <c r="S27" s="54"/>
      <c r="T27" s="123"/>
      <c r="U27" s="169">
        <f t="shared" si="1"/>
        <v>30</v>
      </c>
      <c r="V27" s="202">
        <f t="shared" si="3"/>
        <v>2</v>
      </c>
    </row>
    <row r="28" spans="1:22" x14ac:dyDescent="0.25">
      <c r="A28" s="111" t="s">
        <v>179</v>
      </c>
      <c r="B28" s="85" t="s">
        <v>295</v>
      </c>
      <c r="C28" s="53"/>
      <c r="D28" s="54"/>
      <c r="E28" s="48"/>
      <c r="F28" s="53"/>
      <c r="G28" s="54"/>
      <c r="H28" s="48"/>
      <c r="I28" s="53">
        <v>2</v>
      </c>
      <c r="J28" s="54" t="s">
        <v>37</v>
      </c>
      <c r="K28" s="123">
        <v>2</v>
      </c>
      <c r="L28" s="53">
        <v>2</v>
      </c>
      <c r="M28" s="54" t="s">
        <v>37</v>
      </c>
      <c r="N28" s="123">
        <v>2</v>
      </c>
      <c r="O28" s="53"/>
      <c r="P28" s="54"/>
      <c r="Q28" s="48"/>
      <c r="R28" s="53"/>
      <c r="S28" s="54"/>
      <c r="T28" s="48"/>
      <c r="U28" s="169">
        <f t="shared" si="1"/>
        <v>60</v>
      </c>
      <c r="V28" s="202">
        <f t="shared" si="3"/>
        <v>4</v>
      </c>
    </row>
    <row r="29" spans="1:22" x14ac:dyDescent="0.25">
      <c r="A29" s="156" t="s">
        <v>65</v>
      </c>
      <c r="B29" s="85" t="s">
        <v>231</v>
      </c>
      <c r="C29" s="53"/>
      <c r="D29" s="54"/>
      <c r="E29" s="123"/>
      <c r="F29" s="53"/>
      <c r="G29" s="54"/>
      <c r="H29" s="123"/>
      <c r="I29" s="53">
        <v>4</v>
      </c>
      <c r="J29" s="54" t="s">
        <v>43</v>
      </c>
      <c r="K29" s="123">
        <v>2</v>
      </c>
      <c r="L29" s="53">
        <v>4</v>
      </c>
      <c r="M29" s="54" t="s">
        <v>37</v>
      </c>
      <c r="N29" s="123">
        <v>2</v>
      </c>
      <c r="O29" s="53"/>
      <c r="P29" s="54"/>
      <c r="Q29" s="123"/>
      <c r="R29" s="53"/>
      <c r="S29" s="54"/>
      <c r="T29" s="123"/>
      <c r="U29" s="169">
        <f t="shared" si="1"/>
        <v>120</v>
      </c>
      <c r="V29" s="202">
        <f t="shared" si="3"/>
        <v>4</v>
      </c>
    </row>
    <row r="30" spans="1:22" x14ac:dyDescent="0.25">
      <c r="A30" s="372" t="s">
        <v>209</v>
      </c>
      <c r="B30" s="266" t="s">
        <v>224</v>
      </c>
      <c r="C30" s="267"/>
      <c r="D30" s="268"/>
      <c r="E30" s="333"/>
      <c r="F30" s="267"/>
      <c r="G30" s="268"/>
      <c r="H30" s="333"/>
      <c r="I30" s="267">
        <v>4</v>
      </c>
      <c r="J30" s="268" t="s">
        <v>43</v>
      </c>
      <c r="K30" s="333">
        <v>2</v>
      </c>
      <c r="L30" s="267">
        <v>4</v>
      </c>
      <c r="M30" s="268" t="s">
        <v>43</v>
      </c>
      <c r="N30" s="333">
        <v>2</v>
      </c>
      <c r="O30" s="267"/>
      <c r="P30" s="268"/>
      <c r="Q30" s="333"/>
      <c r="R30" s="267"/>
      <c r="S30" s="268"/>
      <c r="T30" s="333"/>
      <c r="U30" s="288">
        <f t="shared" si="1"/>
        <v>120</v>
      </c>
      <c r="V30" s="349">
        <f t="shared" si="3"/>
        <v>4</v>
      </c>
    </row>
    <row r="31" spans="1:22" x14ac:dyDescent="0.25">
      <c r="A31" s="362" t="s">
        <v>66</v>
      </c>
      <c r="B31" s="387" t="s">
        <v>246</v>
      </c>
      <c r="C31" s="94"/>
      <c r="D31" s="95"/>
      <c r="E31" s="93"/>
      <c r="F31" s="94"/>
      <c r="G31" s="95"/>
      <c r="H31" s="93"/>
      <c r="I31" s="94"/>
      <c r="J31" s="95"/>
      <c r="K31" s="93"/>
      <c r="L31" s="94"/>
      <c r="M31" s="95"/>
      <c r="N31" s="93"/>
      <c r="O31" s="94"/>
      <c r="P31" s="95" t="s">
        <v>43</v>
      </c>
      <c r="Q31" s="93">
        <v>3</v>
      </c>
      <c r="R31" s="94"/>
      <c r="S31" s="95" t="s">
        <v>37</v>
      </c>
      <c r="T31" s="93">
        <v>3</v>
      </c>
      <c r="U31" s="63"/>
      <c r="V31" s="204">
        <v>6</v>
      </c>
    </row>
    <row r="32" spans="1:22" ht="15.75" thickBot="1" x14ac:dyDescent="0.3">
      <c r="A32" s="271"/>
      <c r="B32" s="370" t="s">
        <v>222</v>
      </c>
      <c r="C32" s="67"/>
      <c r="D32" s="68"/>
      <c r="E32" s="66">
        <v>2</v>
      </c>
      <c r="F32" s="67"/>
      <c r="G32" s="68"/>
      <c r="H32" s="66">
        <v>3</v>
      </c>
      <c r="I32" s="67"/>
      <c r="J32" s="68"/>
      <c r="K32" s="66"/>
      <c r="L32" s="67"/>
      <c r="M32" s="68"/>
      <c r="N32" s="66"/>
      <c r="O32" s="67"/>
      <c r="P32" s="68"/>
      <c r="Q32" s="66">
        <v>4</v>
      </c>
      <c r="R32" s="67"/>
      <c r="S32" s="68"/>
      <c r="T32" s="66"/>
      <c r="U32" s="70"/>
      <c r="V32" s="184">
        <f>E32+H32+K32+N32+Q32+T32</f>
        <v>9</v>
      </c>
    </row>
    <row r="33" spans="1:22" ht="15.75" thickBot="1" x14ac:dyDescent="0.3">
      <c r="A33" s="365" t="s">
        <v>202</v>
      </c>
      <c r="B33" s="354" t="s">
        <v>46</v>
      </c>
      <c r="C33" s="355">
        <v>1</v>
      </c>
      <c r="D33" s="356" t="s">
        <v>47</v>
      </c>
      <c r="E33" s="357">
        <v>0</v>
      </c>
      <c r="F33" s="355">
        <v>1</v>
      </c>
      <c r="G33" s="356" t="s">
        <v>47</v>
      </c>
      <c r="H33" s="357">
        <v>0</v>
      </c>
      <c r="I33" s="355">
        <v>1</v>
      </c>
      <c r="J33" s="356" t="s">
        <v>47</v>
      </c>
      <c r="K33" s="357">
        <v>0</v>
      </c>
      <c r="L33" s="355">
        <v>1</v>
      </c>
      <c r="M33" s="356" t="s">
        <v>47</v>
      </c>
      <c r="N33" s="358">
        <v>0</v>
      </c>
      <c r="O33" s="355">
        <v>1</v>
      </c>
      <c r="P33" s="356" t="s">
        <v>47</v>
      </c>
      <c r="Q33" s="357">
        <v>0</v>
      </c>
      <c r="R33" s="355">
        <v>1</v>
      </c>
      <c r="S33" s="356" t="s">
        <v>47</v>
      </c>
      <c r="T33" s="357">
        <v>0</v>
      </c>
      <c r="U33" s="383">
        <f>15*(C33+F33+I33+L33+O33+R33)</f>
        <v>90</v>
      </c>
      <c r="V33" s="361">
        <f>E33+H33+K33+N33+Q33+T33</f>
        <v>0</v>
      </c>
    </row>
    <row r="34" spans="1:22" ht="15.75" thickBot="1" x14ac:dyDescent="0.3">
      <c r="A34" s="371"/>
      <c r="B34" s="103" t="s">
        <v>48</v>
      </c>
      <c r="C34" s="104">
        <f>SUM(C6:C33)</f>
        <v>25</v>
      </c>
      <c r="D34" s="105"/>
      <c r="E34" s="106">
        <f>SUM(E6:E33)</f>
        <v>29</v>
      </c>
      <c r="F34" s="104">
        <f t="shared" ref="F34" si="4">SUM(F6:F33)</f>
        <v>23</v>
      </c>
      <c r="G34" s="105"/>
      <c r="H34" s="106">
        <f t="shared" ref="H34" si="5">SUM(H6:H33)</f>
        <v>28</v>
      </c>
      <c r="I34" s="104">
        <f>SUM(I6:I33)-I30</f>
        <v>31</v>
      </c>
      <c r="J34" s="105"/>
      <c r="K34" s="106">
        <f>SUM(K6:K33)-K30</f>
        <v>31</v>
      </c>
      <c r="L34" s="104">
        <f>SUM(L6:L33)-L30</f>
        <v>31</v>
      </c>
      <c r="M34" s="105"/>
      <c r="N34" s="106">
        <f>SUM(N6:N33)-N30</f>
        <v>31</v>
      </c>
      <c r="O34" s="104">
        <f t="shared" ref="O34" si="6">SUM(O6:O33)</f>
        <v>20</v>
      </c>
      <c r="P34" s="105"/>
      <c r="Q34" s="106">
        <f t="shared" ref="Q34:R34" si="7">SUM(Q6:Q33)</f>
        <v>30</v>
      </c>
      <c r="R34" s="104">
        <f t="shared" si="7"/>
        <v>20</v>
      </c>
      <c r="S34" s="105"/>
      <c r="T34" s="106">
        <f t="shared" ref="T34" si="8">SUM(T6:T33)</f>
        <v>31</v>
      </c>
      <c r="U34" s="107">
        <f>SUM(U6:U32)-U30</f>
        <v>2160</v>
      </c>
      <c r="V34" s="185">
        <f>SUM(V6:V32)-V30</f>
        <v>180</v>
      </c>
    </row>
    <row r="36" spans="1:22" x14ac:dyDescent="0.25">
      <c r="A36" s="299" t="s">
        <v>210</v>
      </c>
    </row>
    <row r="37" spans="1:22" x14ac:dyDescent="0.25">
      <c r="A37" s="299" t="s">
        <v>226</v>
      </c>
    </row>
    <row r="38" spans="1:22" x14ac:dyDescent="0.25">
      <c r="A38" s="299" t="s">
        <v>211</v>
      </c>
    </row>
    <row r="39" spans="1:22" x14ac:dyDescent="0.25">
      <c r="A39" s="299" t="s">
        <v>212</v>
      </c>
    </row>
    <row r="40" spans="1:22" x14ac:dyDescent="0.25">
      <c r="A40" s="299" t="s">
        <v>308</v>
      </c>
    </row>
    <row r="41" spans="1:22" x14ac:dyDescent="0.25">
      <c r="A41" s="299" t="s">
        <v>213</v>
      </c>
    </row>
    <row r="42" spans="1:22" x14ac:dyDescent="0.25">
      <c r="A42" s="299" t="s">
        <v>214</v>
      </c>
    </row>
    <row r="43" spans="1:22" x14ac:dyDescent="0.25">
      <c r="A43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V49"/>
  <sheetViews>
    <sheetView topLeftCell="A4" workbookViewId="0">
      <selection activeCell="A16" sqref="A16"/>
    </sheetView>
  </sheetViews>
  <sheetFormatPr defaultRowHeight="15" x14ac:dyDescent="0.25"/>
  <cols>
    <col min="1" max="1" width="18.5703125" style="249" customWidth="1"/>
    <col min="2" max="2" width="36.5703125" style="249" customWidth="1"/>
    <col min="3" max="4" width="4.85546875" style="249" customWidth="1"/>
    <col min="5" max="5" width="4.85546875" customWidth="1"/>
    <col min="6" max="7" width="4.85546875" style="249" customWidth="1"/>
    <col min="8" max="8" width="4.85546875" customWidth="1"/>
    <col min="9" max="10" width="4.85546875" style="249" customWidth="1"/>
    <col min="11" max="11" width="4.85546875" customWidth="1"/>
    <col min="12" max="13" width="4.85546875" style="249" customWidth="1"/>
    <col min="14" max="14" width="4.85546875" customWidth="1"/>
    <col min="15" max="16" width="4.85546875" style="249" customWidth="1"/>
    <col min="17" max="17" width="4.85546875" customWidth="1"/>
    <col min="18" max="19" width="4.85546875" style="249" customWidth="1"/>
    <col min="20" max="20" width="4.85546875" customWidth="1"/>
    <col min="21" max="21" width="5" bestFit="1" customWidth="1"/>
    <col min="22" max="22" width="4" bestFit="1" customWidth="1"/>
  </cols>
  <sheetData>
    <row r="1" spans="1:22" x14ac:dyDescent="0.25">
      <c r="A1" s="428" t="s">
        <v>325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240">
        <f>15*(C6+F6+I6+L6+O6+R6)</f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>
        <f t="shared" ref="U7:U12" si="0">15*(C7+F7+I7+L7+O7+R7)</f>
        <v>0</v>
      </c>
      <c r="V7" s="159">
        <f t="shared" ref="V7:V10" si="1">SUM(E7+H7+K7+N7+Q7+T7)</f>
        <v>0</v>
      </c>
    </row>
    <row r="8" spans="1:22" x14ac:dyDescent="0.25">
      <c r="A8" s="111" t="s">
        <v>175</v>
      </c>
      <c r="B8" s="76" t="s">
        <v>36</v>
      </c>
      <c r="C8" s="113">
        <v>2</v>
      </c>
      <c r="D8" s="114" t="s">
        <v>33</v>
      </c>
      <c r="E8" s="24">
        <v>1</v>
      </c>
      <c r="F8" s="113">
        <v>2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41">
        <f t="shared" si="0"/>
        <v>60</v>
      </c>
      <c r="V8" s="160">
        <f t="shared" si="1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42">
        <f t="shared" si="0"/>
        <v>105</v>
      </c>
      <c r="V9" s="161">
        <f t="shared" si="1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42">
        <f t="shared" si="0"/>
        <v>105</v>
      </c>
      <c r="V10" s="28">
        <f t="shared" si="1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42">
        <f t="shared" si="0"/>
        <v>45</v>
      </c>
      <c r="V11" s="28">
        <f t="shared" ref="V11:V12" si="2">SUM(E11+H11+K11+N11+Q11+T11)</f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2">
        <f t="shared" si="0"/>
        <v>0</v>
      </c>
      <c r="V12" s="23">
        <f t="shared" si="2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f>15*(C13+F13+I13+L13+O13+R13)</f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f t="shared" ref="U14:U16" si="3">15*(C14+F14+I14+L14+O14+R14)</f>
        <v>30</v>
      </c>
      <c r="V14" s="33">
        <v>2</v>
      </c>
    </row>
    <row r="15" spans="1:22" x14ac:dyDescent="0.25">
      <c r="A15" s="262" t="s">
        <v>56</v>
      </c>
      <c r="B15" s="234" t="s">
        <v>42</v>
      </c>
      <c r="C15" s="143"/>
      <c r="D15" s="144"/>
      <c r="E15" s="30"/>
      <c r="F15" s="143"/>
      <c r="G15" s="144"/>
      <c r="H15" s="30"/>
      <c r="I15" s="143">
        <v>2</v>
      </c>
      <c r="J15" s="144" t="s">
        <v>33</v>
      </c>
      <c r="K15" s="30">
        <v>2</v>
      </c>
      <c r="L15" s="143"/>
      <c r="M15" s="144"/>
      <c r="N15" s="31"/>
      <c r="O15" s="143"/>
      <c r="P15" s="144"/>
      <c r="Q15" s="30"/>
      <c r="R15" s="143"/>
      <c r="S15" s="144"/>
      <c r="T15" s="34"/>
      <c r="U15" s="243">
        <f t="shared" si="3"/>
        <v>30</v>
      </c>
      <c r="V15" s="33">
        <v>2</v>
      </c>
    </row>
    <row r="16" spans="1:22" ht="15.75" thickBot="1" x14ac:dyDescent="0.3">
      <c r="A16" s="394" t="s">
        <v>169</v>
      </c>
      <c r="B16" s="235" t="s">
        <v>287</v>
      </c>
      <c r="C16" s="236"/>
      <c r="D16" s="237" t="s">
        <v>158</v>
      </c>
      <c r="E16" s="238"/>
      <c r="F16" s="236"/>
      <c r="G16" s="237" t="s">
        <v>158</v>
      </c>
      <c r="H16" s="238"/>
      <c r="I16" s="236"/>
      <c r="J16" s="237" t="s">
        <v>158</v>
      </c>
      <c r="K16" s="238"/>
      <c r="L16" s="236"/>
      <c r="M16" s="237" t="s">
        <v>158</v>
      </c>
      <c r="N16" s="238"/>
      <c r="O16" s="236"/>
      <c r="P16" s="237" t="s">
        <v>158</v>
      </c>
      <c r="Q16" s="238"/>
      <c r="R16" s="236"/>
      <c r="S16" s="237" t="s">
        <v>158</v>
      </c>
      <c r="T16" s="238"/>
      <c r="U16" s="243">
        <f t="shared" si="3"/>
        <v>0</v>
      </c>
      <c r="V16" s="239">
        <f t="shared" ref="V16" si="4">SUM(E16+H16+K16+N16+Q16+T16)</f>
        <v>0</v>
      </c>
    </row>
    <row r="17" spans="1:22" x14ac:dyDescent="0.25">
      <c r="A17" s="156" t="s">
        <v>171</v>
      </c>
      <c r="B17" s="395" t="s">
        <v>303</v>
      </c>
      <c r="C17" s="148">
        <v>2</v>
      </c>
      <c r="D17" s="149" t="s">
        <v>37</v>
      </c>
      <c r="E17" s="40">
        <v>3</v>
      </c>
      <c r="F17" s="148">
        <v>2</v>
      </c>
      <c r="G17" s="149" t="s">
        <v>33</v>
      </c>
      <c r="H17" s="40">
        <v>3</v>
      </c>
      <c r="I17" s="148">
        <v>2</v>
      </c>
      <c r="J17" s="149" t="s">
        <v>37</v>
      </c>
      <c r="K17" s="40">
        <v>3</v>
      </c>
      <c r="L17" s="148">
        <v>2</v>
      </c>
      <c r="M17" s="149" t="s">
        <v>33</v>
      </c>
      <c r="N17" s="40">
        <v>3</v>
      </c>
      <c r="O17" s="148">
        <v>2</v>
      </c>
      <c r="P17" s="149" t="s">
        <v>37</v>
      </c>
      <c r="Q17" s="40">
        <v>3</v>
      </c>
      <c r="R17" s="148">
        <v>2</v>
      </c>
      <c r="S17" s="149" t="s">
        <v>33</v>
      </c>
      <c r="T17" s="40">
        <v>3</v>
      </c>
      <c r="U17" s="41">
        <f>15*(C17+F17+I17+L17+O17+R17)</f>
        <v>180</v>
      </c>
      <c r="V17" s="42">
        <f t="shared" ref="V17:V18" si="5">E17+H17+K17+N17+Q17+T17</f>
        <v>18</v>
      </c>
    </row>
    <row r="18" spans="1:22" x14ac:dyDescent="0.25">
      <c r="A18" s="111" t="s">
        <v>173</v>
      </c>
      <c r="B18" s="80" t="s">
        <v>290</v>
      </c>
      <c r="C18" s="148"/>
      <c r="D18" s="149"/>
      <c r="E18" s="116"/>
      <c r="F18" s="148"/>
      <c r="G18" s="149"/>
      <c r="H18" s="116"/>
      <c r="I18" s="148">
        <v>1</v>
      </c>
      <c r="J18" s="149" t="s">
        <v>37</v>
      </c>
      <c r="K18" s="81">
        <v>1</v>
      </c>
      <c r="L18" s="148">
        <v>1</v>
      </c>
      <c r="M18" s="149" t="s">
        <v>37</v>
      </c>
      <c r="N18" s="81">
        <v>1</v>
      </c>
      <c r="O18" s="148">
        <v>1</v>
      </c>
      <c r="P18" s="149" t="s">
        <v>37</v>
      </c>
      <c r="Q18" s="81">
        <v>1</v>
      </c>
      <c r="R18" s="148">
        <v>1</v>
      </c>
      <c r="S18" s="149" t="s">
        <v>37</v>
      </c>
      <c r="T18" s="81">
        <v>1</v>
      </c>
      <c r="U18" s="41">
        <f t="shared" ref="U18:U19" si="6">15*(C18+F18+I18+L18+O18+R18)</f>
        <v>60</v>
      </c>
      <c r="V18" s="200">
        <f t="shared" si="5"/>
        <v>4</v>
      </c>
    </row>
    <row r="19" spans="1:22" x14ac:dyDescent="0.25">
      <c r="A19" s="111" t="s">
        <v>172</v>
      </c>
      <c r="B19" s="80" t="s">
        <v>306</v>
      </c>
      <c r="C19" s="377"/>
      <c r="D19" s="378"/>
      <c r="E19" s="81"/>
      <c r="F19" s="377"/>
      <c r="G19" s="378"/>
      <c r="H19" s="81"/>
      <c r="I19" s="377"/>
      <c r="J19" s="378"/>
      <c r="K19" s="81"/>
      <c r="L19" s="377"/>
      <c r="M19" s="378"/>
      <c r="N19" s="82"/>
      <c r="O19" s="148">
        <v>2</v>
      </c>
      <c r="P19" s="149" t="s">
        <v>37</v>
      </c>
      <c r="Q19" s="81">
        <v>1</v>
      </c>
      <c r="R19" s="148">
        <v>2</v>
      </c>
      <c r="S19" s="149" t="s">
        <v>33</v>
      </c>
      <c r="T19" s="81">
        <v>1</v>
      </c>
      <c r="U19" s="41">
        <f t="shared" si="6"/>
        <v>60</v>
      </c>
      <c r="V19" s="189">
        <f>E19+H19+K19+N19+Q19+T19</f>
        <v>2</v>
      </c>
    </row>
    <row r="20" spans="1:22" x14ac:dyDescent="0.25">
      <c r="A20" s="111" t="s">
        <v>97</v>
      </c>
      <c r="B20" s="80" t="s">
        <v>80</v>
      </c>
      <c r="C20" s="377"/>
      <c r="D20" s="378"/>
      <c r="E20" s="81"/>
      <c r="F20" s="377"/>
      <c r="G20" s="378"/>
      <c r="H20" s="81"/>
      <c r="I20" s="377"/>
      <c r="J20" s="378"/>
      <c r="K20" s="81"/>
      <c r="L20" s="377"/>
      <c r="M20" s="378"/>
      <c r="N20" s="82"/>
      <c r="O20" s="377"/>
      <c r="P20" s="378"/>
      <c r="Q20" s="81"/>
      <c r="R20" s="377"/>
      <c r="S20" s="378"/>
      <c r="T20" s="81">
        <v>1</v>
      </c>
      <c r="U20" s="168"/>
      <c r="V20" s="189">
        <f>E20+H20+K20+N20+Q20+T20</f>
        <v>1</v>
      </c>
    </row>
    <row r="21" spans="1:22" x14ac:dyDescent="0.25">
      <c r="A21" s="111" t="s">
        <v>177</v>
      </c>
      <c r="B21" s="84" t="s">
        <v>199</v>
      </c>
      <c r="C21" s="152">
        <v>4</v>
      </c>
      <c r="D21" s="153" t="s">
        <v>37</v>
      </c>
      <c r="E21" s="118">
        <v>2</v>
      </c>
      <c r="F21" s="152">
        <v>4</v>
      </c>
      <c r="G21" s="153" t="s">
        <v>37</v>
      </c>
      <c r="H21" s="118">
        <v>2</v>
      </c>
      <c r="I21" s="152">
        <v>4</v>
      </c>
      <c r="J21" s="153" t="s">
        <v>37</v>
      </c>
      <c r="K21" s="118">
        <v>2</v>
      </c>
      <c r="L21" s="152">
        <v>4</v>
      </c>
      <c r="M21" s="153" t="s">
        <v>37</v>
      </c>
      <c r="N21" s="118">
        <v>2</v>
      </c>
      <c r="O21" s="152">
        <v>4</v>
      </c>
      <c r="P21" s="153" t="s">
        <v>37</v>
      </c>
      <c r="Q21" s="118">
        <v>2</v>
      </c>
      <c r="R21" s="152">
        <v>4</v>
      </c>
      <c r="S21" s="153" t="s">
        <v>37</v>
      </c>
      <c r="T21" s="118">
        <v>2</v>
      </c>
      <c r="U21" s="119">
        <f>15*(C21+F21+I21+L21+O21+R21)</f>
        <v>360</v>
      </c>
      <c r="V21" s="227">
        <f t="shared" ref="V21:V22" si="7">SUM(E21+H21+K21+N21+Q21+T21)</f>
        <v>12</v>
      </c>
    </row>
    <row r="22" spans="1:22" x14ac:dyDescent="0.25">
      <c r="A22" s="111" t="s">
        <v>176</v>
      </c>
      <c r="B22" s="84" t="s">
        <v>288</v>
      </c>
      <c r="C22" s="152">
        <v>1</v>
      </c>
      <c r="D22" s="153" t="s">
        <v>37</v>
      </c>
      <c r="E22" s="118">
        <v>2</v>
      </c>
      <c r="F22" s="396">
        <v>1</v>
      </c>
      <c r="G22" s="397" t="s">
        <v>33</v>
      </c>
      <c r="H22" s="244">
        <v>2</v>
      </c>
      <c r="I22" s="152">
        <v>1</v>
      </c>
      <c r="J22" s="153" t="s">
        <v>37</v>
      </c>
      <c r="K22" s="118">
        <v>2</v>
      </c>
      <c r="L22" s="396">
        <v>1</v>
      </c>
      <c r="M22" s="397" t="s">
        <v>33</v>
      </c>
      <c r="N22" s="244">
        <v>2</v>
      </c>
      <c r="O22" s="152">
        <v>1</v>
      </c>
      <c r="P22" s="153" t="s">
        <v>37</v>
      </c>
      <c r="Q22" s="118">
        <v>2</v>
      </c>
      <c r="R22" s="396">
        <v>1</v>
      </c>
      <c r="S22" s="397" t="s">
        <v>33</v>
      </c>
      <c r="T22" s="244">
        <v>2</v>
      </c>
      <c r="U22" s="119">
        <f t="shared" ref="U22:U35" si="8">15*(C22+F22+I22+L22+O22+R22)</f>
        <v>90</v>
      </c>
      <c r="V22" s="227">
        <f t="shared" si="7"/>
        <v>12</v>
      </c>
    </row>
    <row r="23" spans="1:22" x14ac:dyDescent="0.25">
      <c r="A23" s="111" t="s">
        <v>183</v>
      </c>
      <c r="B23" s="85" t="s">
        <v>304</v>
      </c>
      <c r="C23" s="53">
        <v>2</v>
      </c>
      <c r="D23" s="54" t="s">
        <v>37</v>
      </c>
      <c r="E23" s="123">
        <v>3</v>
      </c>
      <c r="F23" s="53">
        <v>2</v>
      </c>
      <c r="G23" s="54" t="s">
        <v>33</v>
      </c>
      <c r="H23" s="123">
        <v>3</v>
      </c>
      <c r="I23" s="53">
        <v>2</v>
      </c>
      <c r="J23" s="54" t="s">
        <v>37</v>
      </c>
      <c r="K23" s="123">
        <v>3</v>
      </c>
      <c r="L23" s="53">
        <v>2</v>
      </c>
      <c r="M23" s="54" t="s">
        <v>33</v>
      </c>
      <c r="N23" s="123">
        <v>3</v>
      </c>
      <c r="O23" s="53">
        <v>2</v>
      </c>
      <c r="P23" s="54" t="s">
        <v>37</v>
      </c>
      <c r="Q23" s="123">
        <v>3</v>
      </c>
      <c r="R23" s="53">
        <v>2</v>
      </c>
      <c r="S23" s="54" t="s">
        <v>33</v>
      </c>
      <c r="T23" s="123">
        <v>3</v>
      </c>
      <c r="U23" s="169">
        <f t="shared" si="8"/>
        <v>180</v>
      </c>
      <c r="V23" s="202">
        <f t="shared" ref="V23:V35" si="9">E23+H23+K23+N23+Q23+T23</f>
        <v>18</v>
      </c>
    </row>
    <row r="24" spans="1:22" x14ac:dyDescent="0.25">
      <c r="A24" s="111" t="s">
        <v>186</v>
      </c>
      <c r="B24" s="85" t="s">
        <v>299</v>
      </c>
      <c r="C24" s="53">
        <v>1</v>
      </c>
      <c r="D24" s="54" t="s">
        <v>33</v>
      </c>
      <c r="E24" s="123">
        <v>1</v>
      </c>
      <c r="F24" s="53">
        <v>1</v>
      </c>
      <c r="G24" s="54" t="s">
        <v>33</v>
      </c>
      <c r="H24" s="123">
        <v>1</v>
      </c>
      <c r="I24" s="53">
        <v>1</v>
      </c>
      <c r="J24" s="54" t="s">
        <v>33</v>
      </c>
      <c r="K24" s="123">
        <v>1</v>
      </c>
      <c r="L24" s="53">
        <v>1</v>
      </c>
      <c r="M24" s="54" t="s">
        <v>33</v>
      </c>
      <c r="N24" s="123">
        <v>1</v>
      </c>
      <c r="O24" s="53"/>
      <c r="P24" s="54"/>
      <c r="Q24" s="123"/>
      <c r="R24" s="53"/>
      <c r="S24" s="54"/>
      <c r="T24" s="123"/>
      <c r="U24" s="169">
        <f t="shared" si="8"/>
        <v>60</v>
      </c>
      <c r="V24" s="202">
        <f t="shared" si="9"/>
        <v>4</v>
      </c>
    </row>
    <row r="25" spans="1:22" x14ac:dyDescent="0.25">
      <c r="A25" s="111" t="s">
        <v>187</v>
      </c>
      <c r="B25" s="85" t="s">
        <v>166</v>
      </c>
      <c r="C25" s="53"/>
      <c r="D25" s="54"/>
      <c r="E25" s="123"/>
      <c r="F25" s="53">
        <v>2</v>
      </c>
      <c r="G25" s="54" t="s">
        <v>37</v>
      </c>
      <c r="H25" s="123">
        <v>1</v>
      </c>
      <c r="I25" s="53"/>
      <c r="J25" s="54"/>
      <c r="K25" s="123"/>
      <c r="L25" s="53"/>
      <c r="M25" s="54"/>
      <c r="N25" s="123"/>
      <c r="O25" s="53"/>
      <c r="P25" s="54"/>
      <c r="Q25" s="123"/>
      <c r="R25" s="53"/>
      <c r="S25" s="54"/>
      <c r="T25" s="123"/>
      <c r="U25" s="169">
        <f t="shared" si="8"/>
        <v>30</v>
      </c>
      <c r="V25" s="202">
        <f t="shared" si="9"/>
        <v>1</v>
      </c>
    </row>
    <row r="26" spans="1:22" x14ac:dyDescent="0.25">
      <c r="A26" s="111" t="s">
        <v>188</v>
      </c>
      <c r="B26" s="85" t="s">
        <v>307</v>
      </c>
      <c r="C26" s="53"/>
      <c r="D26" s="54"/>
      <c r="E26" s="123"/>
      <c r="F26" s="53"/>
      <c r="G26" s="54"/>
      <c r="H26" s="123"/>
      <c r="I26" s="53"/>
      <c r="J26" s="54"/>
      <c r="K26" s="123"/>
      <c r="L26" s="53"/>
      <c r="M26" s="54"/>
      <c r="N26" s="123"/>
      <c r="O26" s="53">
        <v>1</v>
      </c>
      <c r="P26" s="54" t="s">
        <v>37</v>
      </c>
      <c r="Q26" s="123">
        <v>1</v>
      </c>
      <c r="R26" s="53">
        <v>1</v>
      </c>
      <c r="S26" s="54" t="s">
        <v>37</v>
      </c>
      <c r="T26" s="123">
        <v>1</v>
      </c>
      <c r="U26" s="169">
        <f t="shared" si="8"/>
        <v>30</v>
      </c>
      <c r="V26" s="202">
        <f t="shared" si="9"/>
        <v>2</v>
      </c>
    </row>
    <row r="27" spans="1:22" x14ac:dyDescent="0.25">
      <c r="A27" s="111" t="s">
        <v>189</v>
      </c>
      <c r="B27" s="85" t="s">
        <v>167</v>
      </c>
      <c r="C27" s="53">
        <v>2</v>
      </c>
      <c r="D27" s="54" t="s">
        <v>33</v>
      </c>
      <c r="E27" s="123">
        <v>1</v>
      </c>
      <c r="F27" s="53"/>
      <c r="G27" s="54"/>
      <c r="H27" s="123"/>
      <c r="I27" s="53"/>
      <c r="J27" s="54"/>
      <c r="K27" s="123"/>
      <c r="L27" s="53"/>
      <c r="M27" s="54"/>
      <c r="N27" s="123"/>
      <c r="O27" s="53"/>
      <c r="P27" s="54"/>
      <c r="Q27" s="123"/>
      <c r="R27" s="53"/>
      <c r="S27" s="54"/>
      <c r="T27" s="123"/>
      <c r="U27" s="169">
        <f>15*(C27+F27+I27+L27+O27+R27)</f>
        <v>30</v>
      </c>
      <c r="V27" s="202">
        <f>E27+H27+K27+N27+Q27+T27</f>
        <v>1</v>
      </c>
    </row>
    <row r="28" spans="1:22" x14ac:dyDescent="0.25">
      <c r="A28" s="111" t="s">
        <v>190</v>
      </c>
      <c r="B28" s="85" t="s">
        <v>305</v>
      </c>
      <c r="C28" s="53">
        <v>2</v>
      </c>
      <c r="D28" s="54" t="s">
        <v>37</v>
      </c>
      <c r="E28" s="123">
        <v>1</v>
      </c>
      <c r="F28" s="53">
        <v>2</v>
      </c>
      <c r="G28" s="54" t="s">
        <v>37</v>
      </c>
      <c r="H28" s="123">
        <v>1</v>
      </c>
      <c r="I28" s="53">
        <v>2</v>
      </c>
      <c r="J28" s="54" t="s">
        <v>37</v>
      </c>
      <c r="K28" s="123">
        <v>1</v>
      </c>
      <c r="L28" s="53">
        <v>2</v>
      </c>
      <c r="M28" s="54" t="s">
        <v>37</v>
      </c>
      <c r="N28" s="123">
        <v>1</v>
      </c>
      <c r="O28" s="53">
        <v>2</v>
      </c>
      <c r="P28" s="54" t="s">
        <v>37</v>
      </c>
      <c r="Q28" s="123">
        <v>1</v>
      </c>
      <c r="R28" s="53">
        <v>2</v>
      </c>
      <c r="S28" s="54" t="s">
        <v>37</v>
      </c>
      <c r="T28" s="123">
        <v>1</v>
      </c>
      <c r="U28" s="169">
        <f t="shared" si="8"/>
        <v>180</v>
      </c>
      <c r="V28" s="202">
        <f t="shared" si="9"/>
        <v>6</v>
      </c>
    </row>
    <row r="29" spans="1:22" x14ac:dyDescent="0.25">
      <c r="A29" s="111" t="s">
        <v>191</v>
      </c>
      <c r="B29" s="85" t="s">
        <v>232</v>
      </c>
      <c r="C29" s="53">
        <v>1</v>
      </c>
      <c r="D29" s="54" t="s">
        <v>37</v>
      </c>
      <c r="E29" s="123">
        <v>1</v>
      </c>
      <c r="F29" s="53">
        <v>1</v>
      </c>
      <c r="G29" s="54" t="s">
        <v>37</v>
      </c>
      <c r="H29" s="123">
        <v>1</v>
      </c>
      <c r="I29" s="53"/>
      <c r="J29" s="54"/>
      <c r="K29" s="123"/>
      <c r="L29" s="53"/>
      <c r="M29" s="54"/>
      <c r="N29" s="123"/>
      <c r="O29" s="53"/>
      <c r="P29" s="54"/>
      <c r="Q29" s="123"/>
      <c r="R29" s="53"/>
      <c r="S29" s="54"/>
      <c r="T29" s="123"/>
      <c r="U29" s="169">
        <f t="shared" si="8"/>
        <v>30</v>
      </c>
      <c r="V29" s="202">
        <f t="shared" si="9"/>
        <v>2</v>
      </c>
    </row>
    <row r="30" spans="1:22" x14ac:dyDescent="0.25">
      <c r="A30" s="111" t="s">
        <v>178</v>
      </c>
      <c r="B30" s="85" t="s">
        <v>300</v>
      </c>
      <c r="C30" s="53">
        <v>1</v>
      </c>
      <c r="D30" s="54" t="s">
        <v>37</v>
      </c>
      <c r="E30" s="123">
        <v>2</v>
      </c>
      <c r="F30" s="53">
        <v>1</v>
      </c>
      <c r="G30" s="54" t="s">
        <v>37</v>
      </c>
      <c r="H30" s="123">
        <v>2</v>
      </c>
      <c r="I30" s="53">
        <v>1</v>
      </c>
      <c r="J30" s="54" t="s">
        <v>37</v>
      </c>
      <c r="K30" s="123">
        <v>2</v>
      </c>
      <c r="L30" s="53">
        <v>1</v>
      </c>
      <c r="M30" s="54" t="s">
        <v>37</v>
      </c>
      <c r="N30" s="123">
        <v>2</v>
      </c>
      <c r="O30" s="53"/>
      <c r="P30" s="54"/>
      <c r="Q30" s="123"/>
      <c r="R30" s="53"/>
      <c r="S30" s="54"/>
      <c r="T30" s="123"/>
      <c r="U30" s="169">
        <f t="shared" si="8"/>
        <v>60</v>
      </c>
      <c r="V30" s="202">
        <f t="shared" si="9"/>
        <v>8</v>
      </c>
    </row>
    <row r="31" spans="1:22" x14ac:dyDescent="0.25">
      <c r="A31" s="111" t="s">
        <v>170</v>
      </c>
      <c r="B31" s="85" t="s">
        <v>301</v>
      </c>
      <c r="C31" s="53">
        <v>1</v>
      </c>
      <c r="D31" s="54" t="s">
        <v>37</v>
      </c>
      <c r="E31" s="123">
        <v>1</v>
      </c>
      <c r="F31" s="53">
        <v>1</v>
      </c>
      <c r="G31" s="54" t="s">
        <v>37</v>
      </c>
      <c r="H31" s="123">
        <v>1</v>
      </c>
      <c r="I31" s="53">
        <v>1</v>
      </c>
      <c r="J31" s="54" t="s">
        <v>37</v>
      </c>
      <c r="K31" s="123">
        <v>1</v>
      </c>
      <c r="L31" s="53">
        <v>1</v>
      </c>
      <c r="M31" s="54" t="s">
        <v>37</v>
      </c>
      <c r="N31" s="123">
        <v>1</v>
      </c>
      <c r="O31" s="53"/>
      <c r="P31" s="54"/>
      <c r="Q31" s="48"/>
      <c r="R31" s="53"/>
      <c r="S31" s="54"/>
      <c r="T31" s="48"/>
      <c r="U31" s="169">
        <f t="shared" si="8"/>
        <v>60</v>
      </c>
      <c r="V31" s="202">
        <f t="shared" si="9"/>
        <v>4</v>
      </c>
    </row>
    <row r="32" spans="1:22" x14ac:dyDescent="0.25">
      <c r="A32" s="111" t="s">
        <v>179</v>
      </c>
      <c r="B32" s="87" t="s">
        <v>295</v>
      </c>
      <c r="C32" s="88"/>
      <c r="D32" s="89"/>
      <c r="E32" s="194"/>
      <c r="F32" s="88"/>
      <c r="G32" s="89"/>
      <c r="H32" s="194"/>
      <c r="I32" s="88">
        <v>2</v>
      </c>
      <c r="J32" s="89" t="s">
        <v>43</v>
      </c>
      <c r="K32" s="194">
        <v>2</v>
      </c>
      <c r="L32" s="88">
        <v>2</v>
      </c>
      <c r="M32" s="89" t="s">
        <v>37</v>
      </c>
      <c r="N32" s="194">
        <v>2</v>
      </c>
      <c r="O32" s="88"/>
      <c r="P32" s="89"/>
      <c r="Q32" s="245"/>
      <c r="R32" s="88"/>
      <c r="S32" s="89"/>
      <c r="T32" s="245"/>
      <c r="U32" s="169">
        <f t="shared" si="8"/>
        <v>60</v>
      </c>
      <c r="V32" s="202">
        <f t="shared" si="9"/>
        <v>4</v>
      </c>
    </row>
    <row r="33" spans="1:22" x14ac:dyDescent="0.25">
      <c r="A33" s="111" t="s">
        <v>180</v>
      </c>
      <c r="B33" s="85" t="s">
        <v>293</v>
      </c>
      <c r="C33" s="53"/>
      <c r="D33" s="54"/>
      <c r="E33" s="123"/>
      <c r="F33" s="53"/>
      <c r="G33" s="54"/>
      <c r="H33" s="123"/>
      <c r="I33" s="53"/>
      <c r="J33" s="54"/>
      <c r="K33" s="123"/>
      <c r="L33" s="53"/>
      <c r="M33" s="54"/>
      <c r="N33" s="123"/>
      <c r="O33" s="53">
        <v>1</v>
      </c>
      <c r="P33" s="54" t="s">
        <v>37</v>
      </c>
      <c r="Q33" s="123">
        <v>2</v>
      </c>
      <c r="R33" s="53">
        <v>1</v>
      </c>
      <c r="S33" s="54" t="s">
        <v>37</v>
      </c>
      <c r="T33" s="123">
        <v>2</v>
      </c>
      <c r="U33" s="169">
        <v>30</v>
      </c>
      <c r="V33" s="202">
        <f t="shared" si="9"/>
        <v>4</v>
      </c>
    </row>
    <row r="34" spans="1:22" x14ac:dyDescent="0.25">
      <c r="A34" s="111" t="s">
        <v>192</v>
      </c>
      <c r="B34" s="87" t="s">
        <v>289</v>
      </c>
      <c r="C34" s="88">
        <v>1</v>
      </c>
      <c r="D34" s="89" t="s">
        <v>37</v>
      </c>
      <c r="E34" s="194">
        <v>1</v>
      </c>
      <c r="F34" s="88">
        <v>1</v>
      </c>
      <c r="G34" s="89" t="s">
        <v>33</v>
      </c>
      <c r="H34" s="194">
        <v>1</v>
      </c>
      <c r="I34" s="88">
        <v>1</v>
      </c>
      <c r="J34" s="89" t="s">
        <v>43</v>
      </c>
      <c r="K34" s="194">
        <v>1</v>
      </c>
      <c r="L34" s="88">
        <v>1</v>
      </c>
      <c r="M34" s="89" t="s">
        <v>33</v>
      </c>
      <c r="N34" s="194">
        <v>1</v>
      </c>
      <c r="O34" s="88"/>
      <c r="P34" s="89"/>
      <c r="Q34" s="245"/>
      <c r="R34" s="88"/>
      <c r="S34" s="89"/>
      <c r="T34" s="245"/>
      <c r="U34" s="169">
        <f t="shared" ref="U34" si="10">15*(C34+F34+I34+L34+O34+R34)</f>
        <v>60</v>
      </c>
      <c r="V34" s="202">
        <f t="shared" si="9"/>
        <v>4</v>
      </c>
    </row>
    <row r="35" spans="1:22" x14ac:dyDescent="0.25">
      <c r="A35" s="111" t="s">
        <v>193</v>
      </c>
      <c r="B35" s="85" t="s">
        <v>302</v>
      </c>
      <c r="C35" s="53"/>
      <c r="D35" s="54"/>
      <c r="E35" s="123"/>
      <c r="F35" s="53"/>
      <c r="G35" s="54"/>
      <c r="H35" s="123"/>
      <c r="I35" s="53">
        <v>2</v>
      </c>
      <c r="J35" s="54" t="s">
        <v>43</v>
      </c>
      <c r="K35" s="123">
        <v>2</v>
      </c>
      <c r="L35" s="53">
        <v>2</v>
      </c>
      <c r="M35" s="54" t="s">
        <v>33</v>
      </c>
      <c r="N35" s="123">
        <v>2</v>
      </c>
      <c r="O35" s="53">
        <v>2</v>
      </c>
      <c r="P35" s="54" t="s">
        <v>43</v>
      </c>
      <c r="Q35" s="123">
        <v>2</v>
      </c>
      <c r="R35" s="53">
        <v>2</v>
      </c>
      <c r="S35" s="54" t="s">
        <v>33</v>
      </c>
      <c r="T35" s="123">
        <v>2</v>
      </c>
      <c r="U35" s="169">
        <f t="shared" si="8"/>
        <v>120</v>
      </c>
      <c r="V35" s="202">
        <f t="shared" si="9"/>
        <v>8</v>
      </c>
    </row>
    <row r="36" spans="1:22" ht="15.75" thickBot="1" x14ac:dyDescent="0.3">
      <c r="A36" s="111" t="s">
        <v>181</v>
      </c>
      <c r="B36" s="253" t="s">
        <v>168</v>
      </c>
      <c r="C36" s="254"/>
      <c r="D36" s="255"/>
      <c r="E36" s="246"/>
      <c r="F36" s="254"/>
      <c r="G36" s="255"/>
      <c r="H36" s="246"/>
      <c r="I36" s="254"/>
      <c r="J36" s="255"/>
      <c r="K36" s="246"/>
      <c r="L36" s="254"/>
      <c r="M36" s="255"/>
      <c r="N36" s="246"/>
      <c r="O36" s="254"/>
      <c r="P36" s="255"/>
      <c r="Q36" s="246"/>
      <c r="R36" s="254"/>
      <c r="S36" s="255" t="s">
        <v>35</v>
      </c>
      <c r="T36" s="246">
        <v>0</v>
      </c>
      <c r="U36" s="170"/>
      <c r="V36" s="247">
        <v>0</v>
      </c>
    </row>
    <row r="37" spans="1:22" ht="25.5" x14ac:dyDescent="0.25">
      <c r="A37" s="362" t="s">
        <v>66</v>
      </c>
      <c r="B37" s="387" t="s">
        <v>247</v>
      </c>
      <c r="C37" s="94"/>
      <c r="D37" s="95"/>
      <c r="E37" s="93"/>
      <c r="F37" s="94"/>
      <c r="G37" s="95"/>
      <c r="H37" s="93"/>
      <c r="I37" s="94"/>
      <c r="J37" s="95"/>
      <c r="K37" s="93"/>
      <c r="L37" s="94"/>
      <c r="M37" s="95"/>
      <c r="N37" s="93"/>
      <c r="O37" s="94">
        <v>0</v>
      </c>
      <c r="P37" s="95" t="s">
        <v>43</v>
      </c>
      <c r="Q37" s="93">
        <v>3</v>
      </c>
      <c r="R37" s="94">
        <v>0</v>
      </c>
      <c r="S37" s="95" t="s">
        <v>37</v>
      </c>
      <c r="T37" s="93">
        <v>3</v>
      </c>
      <c r="U37" s="63"/>
      <c r="V37" s="204">
        <v>6</v>
      </c>
    </row>
    <row r="38" spans="1:22" ht="15.75" thickBot="1" x14ac:dyDescent="0.3">
      <c r="A38" s="271"/>
      <c r="B38" s="370" t="s">
        <v>45</v>
      </c>
      <c r="C38" s="67"/>
      <c r="D38" s="68"/>
      <c r="E38" s="66">
        <v>1</v>
      </c>
      <c r="F38" s="67"/>
      <c r="G38" s="68"/>
      <c r="H38" s="66">
        <v>3</v>
      </c>
      <c r="I38" s="67"/>
      <c r="J38" s="68"/>
      <c r="K38" s="66"/>
      <c r="L38" s="67"/>
      <c r="M38" s="68"/>
      <c r="N38" s="66"/>
      <c r="O38" s="67"/>
      <c r="P38" s="68"/>
      <c r="Q38" s="66">
        <v>2</v>
      </c>
      <c r="R38" s="67"/>
      <c r="S38" s="68"/>
      <c r="T38" s="66">
        <v>3</v>
      </c>
      <c r="U38" s="70"/>
      <c r="V38" s="184">
        <f>E38+H38+K38+N38+Q38+T38</f>
        <v>9</v>
      </c>
    </row>
    <row r="39" spans="1:22" ht="15.75" thickBot="1" x14ac:dyDescent="0.3">
      <c r="A39" s="365" t="s">
        <v>202</v>
      </c>
      <c r="B39" s="354" t="s">
        <v>46</v>
      </c>
      <c r="C39" s="355">
        <v>1</v>
      </c>
      <c r="D39" s="356" t="s">
        <v>47</v>
      </c>
      <c r="E39" s="357">
        <v>0</v>
      </c>
      <c r="F39" s="355">
        <v>1</v>
      </c>
      <c r="G39" s="356" t="s">
        <v>47</v>
      </c>
      <c r="H39" s="357">
        <v>0</v>
      </c>
      <c r="I39" s="355">
        <v>1</v>
      </c>
      <c r="J39" s="356" t="s">
        <v>47</v>
      </c>
      <c r="K39" s="357">
        <v>0</v>
      </c>
      <c r="L39" s="355">
        <v>1</v>
      </c>
      <c r="M39" s="356" t="s">
        <v>47</v>
      </c>
      <c r="N39" s="358">
        <v>0</v>
      </c>
      <c r="O39" s="355">
        <v>1</v>
      </c>
      <c r="P39" s="356" t="s">
        <v>47</v>
      </c>
      <c r="Q39" s="357">
        <v>0</v>
      </c>
      <c r="R39" s="355">
        <v>1</v>
      </c>
      <c r="S39" s="356" t="s">
        <v>47</v>
      </c>
      <c r="T39" s="357">
        <v>0</v>
      </c>
      <c r="U39" s="383">
        <f>15*(C39+F39+I39+L39+O39+R39)</f>
        <v>90</v>
      </c>
      <c r="V39" s="361">
        <f>E39+H39+K39+N39+Q39+T39</f>
        <v>0</v>
      </c>
    </row>
    <row r="40" spans="1:22" ht="15.75" thickBot="1" x14ac:dyDescent="0.3">
      <c r="A40" s="371"/>
      <c r="B40" s="103" t="s">
        <v>48</v>
      </c>
      <c r="C40" s="104">
        <f>SUM(C6:C39)</f>
        <v>29</v>
      </c>
      <c r="D40" s="105"/>
      <c r="E40" s="106">
        <f>SUM(E6:E39)</f>
        <v>31</v>
      </c>
      <c r="F40" s="104">
        <f t="shared" ref="F40" si="11">SUM(F6:F39)</f>
        <v>27</v>
      </c>
      <c r="G40" s="105"/>
      <c r="H40" s="106">
        <f t="shared" ref="H40:I40" si="12">SUM(H6:H39)</f>
        <v>31</v>
      </c>
      <c r="I40" s="104">
        <f t="shared" si="12"/>
        <v>27</v>
      </c>
      <c r="J40" s="105"/>
      <c r="K40" s="106">
        <f t="shared" ref="K40:L40" si="13">SUM(K6:K39)</f>
        <v>29</v>
      </c>
      <c r="L40" s="104">
        <f t="shared" si="13"/>
        <v>27</v>
      </c>
      <c r="M40" s="105"/>
      <c r="N40" s="106">
        <f t="shared" ref="N40:O40" si="14">SUM(N6:N39)</f>
        <v>29</v>
      </c>
      <c r="O40" s="104">
        <f t="shared" si="14"/>
        <v>24</v>
      </c>
      <c r="P40" s="105"/>
      <c r="Q40" s="106">
        <f t="shared" ref="Q40:R40" si="15">SUM(Q6:Q39)</f>
        <v>30</v>
      </c>
      <c r="R40" s="104">
        <f t="shared" si="15"/>
        <v>23</v>
      </c>
      <c r="S40" s="105"/>
      <c r="T40" s="106">
        <f t="shared" ref="T40" si="16">SUM(T6:T39)</f>
        <v>30</v>
      </c>
      <c r="U40" s="107">
        <f>SUM(U6:U39)</f>
        <v>2355</v>
      </c>
      <c r="V40" s="185">
        <f>SUM(V6:V39)</f>
        <v>180</v>
      </c>
    </row>
    <row r="42" spans="1:22" x14ac:dyDescent="0.25">
      <c r="A42" s="299" t="s">
        <v>210</v>
      </c>
    </row>
    <row r="43" spans="1:22" x14ac:dyDescent="0.25">
      <c r="A43" s="299" t="s">
        <v>226</v>
      </c>
    </row>
    <row r="44" spans="1:22" x14ac:dyDescent="0.25">
      <c r="A44" s="299" t="s">
        <v>211</v>
      </c>
    </row>
    <row r="45" spans="1:22" x14ac:dyDescent="0.25">
      <c r="A45" s="299" t="s">
        <v>212</v>
      </c>
    </row>
    <row r="46" spans="1:22" x14ac:dyDescent="0.25">
      <c r="A46" s="299" t="s">
        <v>308</v>
      </c>
    </row>
    <row r="47" spans="1:22" x14ac:dyDescent="0.25">
      <c r="A47" s="299" t="s">
        <v>213</v>
      </c>
    </row>
    <row r="48" spans="1:22" x14ac:dyDescent="0.25">
      <c r="A48" s="299" t="s">
        <v>214</v>
      </c>
    </row>
    <row r="49" spans="1:1" x14ac:dyDescent="0.25">
      <c r="A4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V49"/>
  <sheetViews>
    <sheetView zoomScale="115" zoomScaleNormal="115" workbookViewId="0">
      <selection sqref="A1:V1"/>
    </sheetView>
  </sheetViews>
  <sheetFormatPr defaultRowHeight="15" x14ac:dyDescent="0.25"/>
  <cols>
    <col min="1" max="1" width="20.7109375" style="249" customWidth="1"/>
    <col min="2" max="2" width="33.5703125" style="249" bestFit="1" customWidth="1"/>
    <col min="3" max="4" width="4" style="249" customWidth="1"/>
    <col min="5" max="5" width="4" customWidth="1"/>
    <col min="6" max="7" width="4" style="249" customWidth="1"/>
    <col min="8" max="8" width="4" customWidth="1"/>
    <col min="9" max="10" width="4" style="249" customWidth="1"/>
    <col min="11" max="11" width="4" customWidth="1"/>
    <col min="12" max="13" width="4" style="249" customWidth="1"/>
    <col min="14" max="14" width="4" customWidth="1"/>
    <col min="15" max="16" width="4" style="249" customWidth="1"/>
    <col min="17" max="17" width="4" customWidth="1"/>
    <col min="18" max="19" width="4" style="249" customWidth="1"/>
    <col min="20" max="20" width="4" customWidth="1"/>
    <col min="21" max="21" width="5" bestFit="1" customWidth="1"/>
    <col min="22" max="22" width="4" bestFit="1" customWidth="1"/>
  </cols>
  <sheetData>
    <row r="1" spans="1:22" x14ac:dyDescent="0.25">
      <c r="A1" s="428" t="s">
        <v>326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240">
        <f>15*(C6+F6+I6+L6+O6+R6)</f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>
        <f t="shared" ref="U7:U21" si="0">15*(C7+F7+I7+L7+O7+R7)</f>
        <v>0</v>
      </c>
      <c r="V7" s="159">
        <f t="shared" ref="V7:V16" si="1">SUM(E7+H7+K7+N7+Q7+T7)</f>
        <v>0</v>
      </c>
    </row>
    <row r="8" spans="1:22" x14ac:dyDescent="0.25">
      <c r="A8" s="111" t="s">
        <v>175</v>
      </c>
      <c r="B8" s="76" t="s">
        <v>36</v>
      </c>
      <c r="C8" s="113">
        <v>2</v>
      </c>
      <c r="D8" s="114" t="s">
        <v>33</v>
      </c>
      <c r="E8" s="24">
        <v>1</v>
      </c>
      <c r="F8" s="113">
        <v>2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2">
        <f t="shared" si="0"/>
        <v>60</v>
      </c>
      <c r="V8" s="160">
        <f t="shared" si="1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2">
        <f t="shared" si="0"/>
        <v>105</v>
      </c>
      <c r="V9" s="161">
        <f t="shared" si="1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2">
        <f t="shared" si="0"/>
        <v>105</v>
      </c>
      <c r="V10" s="28">
        <f t="shared" si="1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2">
        <f t="shared" si="0"/>
        <v>45</v>
      </c>
      <c r="V11" s="28">
        <f t="shared" si="1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2">
        <f t="shared" si="0"/>
        <v>0</v>
      </c>
      <c r="V12" s="23">
        <f t="shared" si="1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f t="shared" si="0"/>
        <v>30</v>
      </c>
      <c r="V13" s="33">
        <f t="shared" si="1"/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f t="shared" si="0"/>
        <v>30</v>
      </c>
      <c r="V14" s="33">
        <f t="shared" si="1"/>
        <v>2</v>
      </c>
    </row>
    <row r="15" spans="1:22" x14ac:dyDescent="0.25">
      <c r="A15" s="262" t="s">
        <v>56</v>
      </c>
      <c r="B15" s="234" t="s">
        <v>42</v>
      </c>
      <c r="C15" s="143"/>
      <c r="D15" s="144"/>
      <c r="E15" s="30"/>
      <c r="F15" s="143"/>
      <c r="G15" s="144"/>
      <c r="H15" s="30"/>
      <c r="I15" s="143">
        <v>2</v>
      </c>
      <c r="J15" s="144" t="s">
        <v>33</v>
      </c>
      <c r="K15" s="30">
        <v>2</v>
      </c>
      <c r="L15" s="143"/>
      <c r="M15" s="144"/>
      <c r="N15" s="31"/>
      <c r="O15" s="143"/>
      <c r="P15" s="144"/>
      <c r="Q15" s="30"/>
      <c r="R15" s="143"/>
      <c r="S15" s="144"/>
      <c r="T15" s="34"/>
      <c r="U15" s="32">
        <f t="shared" si="0"/>
        <v>30</v>
      </c>
      <c r="V15" s="33">
        <f t="shared" si="1"/>
        <v>2</v>
      </c>
    </row>
    <row r="16" spans="1:22" ht="15.75" thickBot="1" x14ac:dyDescent="0.3">
      <c r="A16" s="394" t="s">
        <v>169</v>
      </c>
      <c r="B16" s="235" t="s">
        <v>287</v>
      </c>
      <c r="C16" s="236"/>
      <c r="D16" s="237" t="s">
        <v>158</v>
      </c>
      <c r="E16" s="238"/>
      <c r="F16" s="236"/>
      <c r="G16" s="237" t="s">
        <v>158</v>
      </c>
      <c r="H16" s="238"/>
      <c r="I16" s="236"/>
      <c r="J16" s="237" t="s">
        <v>158</v>
      </c>
      <c r="K16" s="238"/>
      <c r="L16" s="236"/>
      <c r="M16" s="237" t="s">
        <v>158</v>
      </c>
      <c r="N16" s="238"/>
      <c r="O16" s="236"/>
      <c r="P16" s="237" t="s">
        <v>158</v>
      </c>
      <c r="Q16" s="238"/>
      <c r="R16" s="236"/>
      <c r="S16" s="237" t="s">
        <v>158</v>
      </c>
      <c r="T16" s="238"/>
      <c r="U16" s="32">
        <f t="shared" si="0"/>
        <v>0</v>
      </c>
      <c r="V16" s="33">
        <f t="shared" si="1"/>
        <v>0</v>
      </c>
    </row>
    <row r="17" spans="1:22" x14ac:dyDescent="0.25">
      <c r="A17" s="111" t="s">
        <v>182</v>
      </c>
      <c r="B17" s="80" t="s">
        <v>290</v>
      </c>
      <c r="C17" s="148">
        <v>2</v>
      </c>
      <c r="D17" s="149" t="s">
        <v>37</v>
      </c>
      <c r="E17" s="40">
        <v>2</v>
      </c>
      <c r="F17" s="148">
        <v>2</v>
      </c>
      <c r="G17" s="149" t="s">
        <v>37</v>
      </c>
      <c r="H17" s="40">
        <v>2</v>
      </c>
      <c r="I17" s="148">
        <v>2</v>
      </c>
      <c r="J17" s="149" t="s">
        <v>37</v>
      </c>
      <c r="K17" s="40">
        <v>2</v>
      </c>
      <c r="L17" s="148">
        <v>2</v>
      </c>
      <c r="M17" s="149" t="s">
        <v>37</v>
      </c>
      <c r="N17" s="40">
        <v>2</v>
      </c>
      <c r="O17" s="148">
        <v>2</v>
      </c>
      <c r="P17" s="149" t="s">
        <v>37</v>
      </c>
      <c r="Q17" s="40">
        <v>2</v>
      </c>
      <c r="R17" s="148">
        <v>2</v>
      </c>
      <c r="S17" s="149" t="s">
        <v>37</v>
      </c>
      <c r="T17" s="40">
        <v>2</v>
      </c>
      <c r="U17" s="41">
        <f t="shared" si="0"/>
        <v>180</v>
      </c>
      <c r="V17" s="42">
        <f t="shared" ref="V17:V19" si="2">E17+H17+K17+N17+Q17+T17</f>
        <v>12</v>
      </c>
    </row>
    <row r="18" spans="1:22" x14ac:dyDescent="0.25">
      <c r="A18" s="111" t="s">
        <v>194</v>
      </c>
      <c r="B18" s="80" t="s">
        <v>291</v>
      </c>
      <c r="C18" s="148"/>
      <c r="D18" s="149"/>
      <c r="E18" s="81"/>
      <c r="F18" s="148"/>
      <c r="G18" s="149"/>
      <c r="H18" s="81"/>
      <c r="I18" s="148">
        <v>2</v>
      </c>
      <c r="J18" s="149" t="s">
        <v>43</v>
      </c>
      <c r="K18" s="81">
        <v>2</v>
      </c>
      <c r="L18" s="148">
        <v>2</v>
      </c>
      <c r="M18" s="149" t="s">
        <v>43</v>
      </c>
      <c r="N18" s="81">
        <v>2</v>
      </c>
      <c r="O18" s="148">
        <v>2</v>
      </c>
      <c r="P18" s="149" t="s">
        <v>43</v>
      </c>
      <c r="Q18" s="81">
        <v>2</v>
      </c>
      <c r="R18" s="148">
        <v>2</v>
      </c>
      <c r="S18" s="149" t="s">
        <v>43</v>
      </c>
      <c r="T18" s="81">
        <v>2</v>
      </c>
      <c r="U18" s="41">
        <f t="shared" si="0"/>
        <v>120</v>
      </c>
      <c r="V18" s="200">
        <f t="shared" si="2"/>
        <v>8</v>
      </c>
    </row>
    <row r="19" spans="1:22" x14ac:dyDescent="0.25">
      <c r="A19" s="111" t="s">
        <v>97</v>
      </c>
      <c r="B19" s="80" t="s">
        <v>80</v>
      </c>
      <c r="C19" s="377"/>
      <c r="D19" s="378"/>
      <c r="E19" s="81"/>
      <c r="F19" s="377"/>
      <c r="G19" s="378"/>
      <c r="H19" s="81"/>
      <c r="I19" s="377"/>
      <c r="J19" s="378"/>
      <c r="K19" s="81"/>
      <c r="L19" s="377"/>
      <c r="M19" s="378"/>
      <c r="N19" s="82"/>
      <c r="O19" s="377"/>
      <c r="P19" s="378"/>
      <c r="Q19" s="81"/>
      <c r="R19" s="377"/>
      <c r="S19" s="378"/>
      <c r="T19" s="81">
        <v>1</v>
      </c>
      <c r="U19" s="41">
        <f t="shared" si="0"/>
        <v>0</v>
      </c>
      <c r="V19" s="200">
        <f t="shared" si="2"/>
        <v>1</v>
      </c>
    </row>
    <row r="20" spans="1:22" x14ac:dyDescent="0.25">
      <c r="A20" s="111" t="s">
        <v>177</v>
      </c>
      <c r="B20" s="84" t="s">
        <v>199</v>
      </c>
      <c r="C20" s="152">
        <v>4</v>
      </c>
      <c r="D20" s="153" t="s">
        <v>37</v>
      </c>
      <c r="E20" s="118">
        <v>2</v>
      </c>
      <c r="F20" s="152">
        <v>4</v>
      </c>
      <c r="G20" s="153" t="s">
        <v>37</v>
      </c>
      <c r="H20" s="118">
        <v>2</v>
      </c>
      <c r="I20" s="152">
        <v>4</v>
      </c>
      <c r="J20" s="153" t="s">
        <v>37</v>
      </c>
      <c r="K20" s="118">
        <v>2</v>
      </c>
      <c r="L20" s="152">
        <v>4</v>
      </c>
      <c r="M20" s="153" t="s">
        <v>37</v>
      </c>
      <c r="N20" s="118">
        <v>2</v>
      </c>
      <c r="O20" s="152">
        <v>4</v>
      </c>
      <c r="P20" s="153" t="s">
        <v>37</v>
      </c>
      <c r="Q20" s="118">
        <v>2</v>
      </c>
      <c r="R20" s="152">
        <v>4</v>
      </c>
      <c r="S20" s="153" t="s">
        <v>37</v>
      </c>
      <c r="T20" s="118">
        <v>2</v>
      </c>
      <c r="U20" s="119">
        <f t="shared" si="0"/>
        <v>360</v>
      </c>
      <c r="V20" s="227">
        <f t="shared" ref="V20:V22" si="3">SUM(E20+H20+K20+N20+Q20+T20)</f>
        <v>12</v>
      </c>
    </row>
    <row r="21" spans="1:22" x14ac:dyDescent="0.25">
      <c r="A21" s="111" t="s">
        <v>182</v>
      </c>
      <c r="B21" s="84" t="s">
        <v>303</v>
      </c>
      <c r="C21" s="152">
        <v>1</v>
      </c>
      <c r="D21" s="153" t="s">
        <v>37</v>
      </c>
      <c r="E21" s="118">
        <v>1</v>
      </c>
      <c r="F21" s="152">
        <v>1</v>
      </c>
      <c r="G21" s="153" t="s">
        <v>37</v>
      </c>
      <c r="H21" s="118">
        <v>1</v>
      </c>
      <c r="I21" s="152">
        <v>1</v>
      </c>
      <c r="J21" s="153" t="s">
        <v>37</v>
      </c>
      <c r="K21" s="118">
        <v>1</v>
      </c>
      <c r="L21" s="152">
        <v>1</v>
      </c>
      <c r="M21" s="153" t="s">
        <v>37</v>
      </c>
      <c r="N21" s="118">
        <v>1</v>
      </c>
      <c r="O21" s="152">
        <v>1</v>
      </c>
      <c r="P21" s="153" t="s">
        <v>37</v>
      </c>
      <c r="Q21" s="118">
        <v>1</v>
      </c>
      <c r="R21" s="152">
        <v>1</v>
      </c>
      <c r="S21" s="153" t="s">
        <v>37</v>
      </c>
      <c r="T21" s="118">
        <v>1</v>
      </c>
      <c r="U21" s="119">
        <f t="shared" si="0"/>
        <v>90</v>
      </c>
      <c r="V21" s="227">
        <f t="shared" si="3"/>
        <v>6</v>
      </c>
    </row>
    <row r="22" spans="1:22" x14ac:dyDescent="0.25">
      <c r="A22" s="111" t="s">
        <v>176</v>
      </c>
      <c r="B22" s="84" t="s">
        <v>288</v>
      </c>
      <c r="C22" s="152">
        <v>1</v>
      </c>
      <c r="D22" s="153" t="s">
        <v>37</v>
      </c>
      <c r="E22" s="118">
        <v>2</v>
      </c>
      <c r="F22" s="396">
        <v>1</v>
      </c>
      <c r="G22" s="397" t="s">
        <v>33</v>
      </c>
      <c r="H22" s="244">
        <v>2</v>
      </c>
      <c r="I22" s="152">
        <v>1</v>
      </c>
      <c r="J22" s="153" t="s">
        <v>37</v>
      </c>
      <c r="K22" s="118">
        <v>2</v>
      </c>
      <c r="L22" s="396">
        <v>1</v>
      </c>
      <c r="M22" s="397" t="s">
        <v>33</v>
      </c>
      <c r="N22" s="244">
        <v>2</v>
      </c>
      <c r="O22" s="152">
        <v>1</v>
      </c>
      <c r="P22" s="153" t="s">
        <v>37</v>
      </c>
      <c r="Q22" s="118">
        <v>2</v>
      </c>
      <c r="R22" s="396">
        <v>1</v>
      </c>
      <c r="S22" s="397" t="s">
        <v>33</v>
      </c>
      <c r="T22" s="244">
        <v>2</v>
      </c>
      <c r="U22" s="119">
        <f>15*(C22+F22+I22+L22+O22+R22)</f>
        <v>90</v>
      </c>
      <c r="V22" s="227">
        <f t="shared" si="3"/>
        <v>12</v>
      </c>
    </row>
    <row r="23" spans="1:22" x14ac:dyDescent="0.25">
      <c r="A23" s="111" t="s">
        <v>183</v>
      </c>
      <c r="B23" s="85" t="s">
        <v>304</v>
      </c>
      <c r="C23" s="53">
        <v>2</v>
      </c>
      <c r="D23" s="54" t="s">
        <v>37</v>
      </c>
      <c r="E23" s="123">
        <v>3</v>
      </c>
      <c r="F23" s="53">
        <v>2</v>
      </c>
      <c r="G23" s="54" t="s">
        <v>33</v>
      </c>
      <c r="H23" s="123">
        <v>3</v>
      </c>
      <c r="I23" s="53">
        <v>2</v>
      </c>
      <c r="J23" s="54" t="s">
        <v>37</v>
      </c>
      <c r="K23" s="123">
        <v>3</v>
      </c>
      <c r="L23" s="53">
        <v>2</v>
      </c>
      <c r="M23" s="54" t="s">
        <v>33</v>
      </c>
      <c r="N23" s="123">
        <v>3</v>
      </c>
      <c r="O23" s="53">
        <v>2</v>
      </c>
      <c r="P23" s="54" t="s">
        <v>37</v>
      </c>
      <c r="Q23" s="123">
        <v>3</v>
      </c>
      <c r="R23" s="53">
        <v>2</v>
      </c>
      <c r="S23" s="54" t="s">
        <v>33</v>
      </c>
      <c r="T23" s="123">
        <v>3</v>
      </c>
      <c r="U23" s="169">
        <f>15*(C23+F23+I23+L23+O23+R23)</f>
        <v>180</v>
      </c>
      <c r="V23" s="202">
        <f t="shared" ref="V23:V35" si="4">E23+H23+K23+N23+Q23+T23</f>
        <v>18</v>
      </c>
    </row>
    <row r="24" spans="1:22" x14ac:dyDescent="0.25">
      <c r="A24" s="111" t="s">
        <v>186</v>
      </c>
      <c r="B24" s="85" t="s">
        <v>299</v>
      </c>
      <c r="C24" s="53">
        <v>1</v>
      </c>
      <c r="D24" s="54" t="s">
        <v>33</v>
      </c>
      <c r="E24" s="123">
        <v>1</v>
      </c>
      <c r="F24" s="53">
        <v>1</v>
      </c>
      <c r="G24" s="54" t="s">
        <v>33</v>
      </c>
      <c r="H24" s="123">
        <v>1</v>
      </c>
      <c r="I24" s="53">
        <v>1</v>
      </c>
      <c r="J24" s="54" t="s">
        <v>33</v>
      </c>
      <c r="K24" s="123">
        <v>1</v>
      </c>
      <c r="L24" s="53">
        <v>1</v>
      </c>
      <c r="M24" s="54" t="s">
        <v>33</v>
      </c>
      <c r="N24" s="123">
        <v>1</v>
      </c>
      <c r="O24" s="53"/>
      <c r="P24" s="54"/>
      <c r="Q24" s="123"/>
      <c r="R24" s="53"/>
      <c r="S24" s="54"/>
      <c r="T24" s="123"/>
      <c r="U24" s="169">
        <f t="shared" ref="U24:U34" si="5">15*(C24+F24+I24+L24+O24+R24)</f>
        <v>60</v>
      </c>
      <c r="V24" s="202">
        <f t="shared" si="4"/>
        <v>4</v>
      </c>
    </row>
    <row r="25" spans="1:22" x14ac:dyDescent="0.25">
      <c r="A25" s="111" t="s">
        <v>187</v>
      </c>
      <c r="B25" s="85" t="s">
        <v>166</v>
      </c>
      <c r="C25" s="53"/>
      <c r="D25" s="54"/>
      <c r="E25" s="123"/>
      <c r="F25" s="53">
        <v>2</v>
      </c>
      <c r="G25" s="54" t="s">
        <v>37</v>
      </c>
      <c r="H25" s="123">
        <v>1</v>
      </c>
      <c r="I25" s="53"/>
      <c r="J25" s="54"/>
      <c r="K25" s="123"/>
      <c r="L25" s="53"/>
      <c r="M25" s="54"/>
      <c r="N25" s="123"/>
      <c r="O25" s="53"/>
      <c r="P25" s="54"/>
      <c r="Q25" s="123"/>
      <c r="R25" s="53"/>
      <c r="S25" s="54"/>
      <c r="T25" s="123"/>
      <c r="U25" s="169">
        <f t="shared" si="5"/>
        <v>30</v>
      </c>
      <c r="V25" s="202">
        <f t="shared" si="4"/>
        <v>1</v>
      </c>
    </row>
    <row r="26" spans="1:22" x14ac:dyDescent="0.25">
      <c r="A26" s="111" t="s">
        <v>188</v>
      </c>
      <c r="B26" s="85" t="s">
        <v>307</v>
      </c>
      <c r="C26" s="53"/>
      <c r="D26" s="54"/>
      <c r="E26" s="123"/>
      <c r="F26" s="53"/>
      <c r="G26" s="54"/>
      <c r="H26" s="123"/>
      <c r="I26" s="53"/>
      <c r="J26" s="54"/>
      <c r="K26" s="123"/>
      <c r="L26" s="53"/>
      <c r="M26" s="54"/>
      <c r="N26" s="123"/>
      <c r="O26" s="53">
        <v>1</v>
      </c>
      <c r="P26" s="54" t="s">
        <v>37</v>
      </c>
      <c r="Q26" s="123">
        <v>1</v>
      </c>
      <c r="R26" s="53">
        <v>1</v>
      </c>
      <c r="S26" s="54" t="s">
        <v>37</v>
      </c>
      <c r="T26" s="123">
        <v>1</v>
      </c>
      <c r="U26" s="169">
        <f t="shared" si="5"/>
        <v>30</v>
      </c>
      <c r="V26" s="202">
        <f t="shared" si="4"/>
        <v>2</v>
      </c>
    </row>
    <row r="27" spans="1:22" x14ac:dyDescent="0.25">
      <c r="A27" s="111" t="s">
        <v>189</v>
      </c>
      <c r="B27" s="85" t="s">
        <v>167</v>
      </c>
      <c r="C27" s="53">
        <v>2</v>
      </c>
      <c r="D27" s="54" t="s">
        <v>33</v>
      </c>
      <c r="E27" s="123">
        <v>1</v>
      </c>
      <c r="F27" s="53"/>
      <c r="G27" s="54"/>
      <c r="H27" s="123"/>
      <c r="I27" s="53"/>
      <c r="J27" s="54"/>
      <c r="K27" s="123"/>
      <c r="L27" s="53"/>
      <c r="M27" s="54"/>
      <c r="N27" s="123"/>
      <c r="O27" s="53"/>
      <c r="P27" s="54"/>
      <c r="Q27" s="123"/>
      <c r="R27" s="53"/>
      <c r="S27" s="54"/>
      <c r="T27" s="123"/>
      <c r="U27" s="169">
        <f t="shared" si="5"/>
        <v>30</v>
      </c>
      <c r="V27" s="202">
        <f t="shared" si="4"/>
        <v>1</v>
      </c>
    </row>
    <row r="28" spans="1:22" x14ac:dyDescent="0.25">
      <c r="A28" s="111" t="s">
        <v>190</v>
      </c>
      <c r="B28" s="85" t="s">
        <v>305</v>
      </c>
      <c r="C28" s="53">
        <v>2</v>
      </c>
      <c r="D28" s="54" t="s">
        <v>37</v>
      </c>
      <c r="E28" s="123">
        <v>1</v>
      </c>
      <c r="F28" s="53">
        <v>2</v>
      </c>
      <c r="G28" s="54" t="s">
        <v>37</v>
      </c>
      <c r="H28" s="123">
        <v>1</v>
      </c>
      <c r="I28" s="53">
        <v>2</v>
      </c>
      <c r="J28" s="54" t="s">
        <v>37</v>
      </c>
      <c r="K28" s="123">
        <v>1</v>
      </c>
      <c r="L28" s="53">
        <v>2</v>
      </c>
      <c r="M28" s="54" t="s">
        <v>37</v>
      </c>
      <c r="N28" s="123">
        <v>1</v>
      </c>
      <c r="O28" s="53">
        <v>2</v>
      </c>
      <c r="P28" s="54" t="s">
        <v>37</v>
      </c>
      <c r="Q28" s="123">
        <v>1</v>
      </c>
      <c r="R28" s="53">
        <v>2</v>
      </c>
      <c r="S28" s="54" t="s">
        <v>37</v>
      </c>
      <c r="T28" s="123">
        <v>1</v>
      </c>
      <c r="U28" s="169">
        <f t="shared" si="5"/>
        <v>180</v>
      </c>
      <c r="V28" s="202">
        <f t="shared" si="4"/>
        <v>6</v>
      </c>
    </row>
    <row r="29" spans="1:22" x14ac:dyDescent="0.25">
      <c r="A29" s="111" t="s">
        <v>191</v>
      </c>
      <c r="B29" s="85" t="s">
        <v>232</v>
      </c>
      <c r="C29" s="53">
        <v>1</v>
      </c>
      <c r="D29" s="54" t="s">
        <v>37</v>
      </c>
      <c r="E29" s="123">
        <v>1</v>
      </c>
      <c r="F29" s="53">
        <v>1</v>
      </c>
      <c r="G29" s="54" t="s">
        <v>37</v>
      </c>
      <c r="H29" s="123">
        <v>1</v>
      </c>
      <c r="I29" s="53"/>
      <c r="J29" s="54"/>
      <c r="K29" s="123"/>
      <c r="L29" s="53"/>
      <c r="M29" s="54"/>
      <c r="N29" s="123"/>
      <c r="O29" s="53"/>
      <c r="P29" s="54"/>
      <c r="Q29" s="123"/>
      <c r="R29" s="53"/>
      <c r="S29" s="54"/>
      <c r="T29" s="123"/>
      <c r="U29" s="169">
        <f t="shared" si="5"/>
        <v>30</v>
      </c>
      <c r="V29" s="202">
        <f t="shared" si="4"/>
        <v>2</v>
      </c>
    </row>
    <row r="30" spans="1:22" x14ac:dyDescent="0.25">
      <c r="A30" s="111" t="s">
        <v>178</v>
      </c>
      <c r="B30" s="85" t="s">
        <v>300</v>
      </c>
      <c r="C30" s="53">
        <v>1</v>
      </c>
      <c r="D30" s="54" t="s">
        <v>37</v>
      </c>
      <c r="E30" s="123">
        <v>2</v>
      </c>
      <c r="F30" s="53">
        <v>1</v>
      </c>
      <c r="G30" s="54" t="s">
        <v>37</v>
      </c>
      <c r="H30" s="123">
        <v>2</v>
      </c>
      <c r="I30" s="53">
        <v>1</v>
      </c>
      <c r="J30" s="54" t="s">
        <v>37</v>
      </c>
      <c r="K30" s="123">
        <v>2</v>
      </c>
      <c r="L30" s="53">
        <v>1</v>
      </c>
      <c r="M30" s="54" t="s">
        <v>37</v>
      </c>
      <c r="N30" s="123">
        <v>2</v>
      </c>
      <c r="O30" s="53"/>
      <c r="P30" s="54"/>
      <c r="Q30" s="123"/>
      <c r="R30" s="53"/>
      <c r="S30" s="54"/>
      <c r="T30" s="123"/>
      <c r="U30" s="169">
        <f t="shared" si="5"/>
        <v>60</v>
      </c>
      <c r="V30" s="202">
        <f t="shared" si="4"/>
        <v>8</v>
      </c>
    </row>
    <row r="31" spans="1:22" x14ac:dyDescent="0.25">
      <c r="A31" s="111" t="s">
        <v>180</v>
      </c>
      <c r="B31" s="85" t="s">
        <v>293</v>
      </c>
      <c r="C31" s="53"/>
      <c r="D31" s="54"/>
      <c r="E31" s="123"/>
      <c r="F31" s="53"/>
      <c r="G31" s="54"/>
      <c r="H31" s="123"/>
      <c r="I31" s="53"/>
      <c r="J31" s="54"/>
      <c r="K31" s="123"/>
      <c r="L31" s="53"/>
      <c r="M31" s="54"/>
      <c r="N31" s="123"/>
      <c r="O31" s="53">
        <v>1</v>
      </c>
      <c r="P31" s="54" t="s">
        <v>37</v>
      </c>
      <c r="Q31" s="123">
        <v>1</v>
      </c>
      <c r="R31" s="53">
        <v>1</v>
      </c>
      <c r="S31" s="54" t="s">
        <v>37</v>
      </c>
      <c r="T31" s="123">
        <v>1</v>
      </c>
      <c r="U31" s="169">
        <v>30</v>
      </c>
      <c r="V31" s="202">
        <f t="shared" si="4"/>
        <v>2</v>
      </c>
    </row>
    <row r="32" spans="1:22" x14ac:dyDescent="0.25">
      <c r="A32" s="111" t="s">
        <v>170</v>
      </c>
      <c r="B32" s="85" t="s">
        <v>301</v>
      </c>
      <c r="C32" s="53">
        <v>1</v>
      </c>
      <c r="D32" s="54" t="s">
        <v>37</v>
      </c>
      <c r="E32" s="123">
        <v>1</v>
      </c>
      <c r="F32" s="53">
        <v>1</v>
      </c>
      <c r="G32" s="54" t="s">
        <v>37</v>
      </c>
      <c r="H32" s="123">
        <v>1</v>
      </c>
      <c r="I32" s="53">
        <v>1</v>
      </c>
      <c r="J32" s="54" t="s">
        <v>37</v>
      </c>
      <c r="K32" s="123">
        <v>1</v>
      </c>
      <c r="L32" s="53">
        <v>1</v>
      </c>
      <c r="M32" s="54" t="s">
        <v>37</v>
      </c>
      <c r="N32" s="123">
        <v>1</v>
      </c>
      <c r="O32" s="53"/>
      <c r="P32" s="54"/>
      <c r="Q32" s="48"/>
      <c r="R32" s="53"/>
      <c r="S32" s="54"/>
      <c r="T32" s="48"/>
      <c r="U32" s="169">
        <f t="shared" si="5"/>
        <v>60</v>
      </c>
      <c r="V32" s="202">
        <f t="shared" si="4"/>
        <v>4</v>
      </c>
    </row>
    <row r="33" spans="1:22" x14ac:dyDescent="0.25">
      <c r="A33" s="111" t="s">
        <v>179</v>
      </c>
      <c r="B33" s="87" t="s">
        <v>295</v>
      </c>
      <c r="C33" s="88"/>
      <c r="D33" s="89"/>
      <c r="E33" s="194"/>
      <c r="F33" s="88"/>
      <c r="G33" s="89"/>
      <c r="H33" s="194"/>
      <c r="I33" s="88">
        <v>2</v>
      </c>
      <c r="J33" s="89" t="s">
        <v>43</v>
      </c>
      <c r="K33" s="194">
        <v>2</v>
      </c>
      <c r="L33" s="88">
        <v>2</v>
      </c>
      <c r="M33" s="89" t="s">
        <v>37</v>
      </c>
      <c r="N33" s="194">
        <v>2</v>
      </c>
      <c r="O33" s="88"/>
      <c r="P33" s="89"/>
      <c r="Q33" s="245"/>
      <c r="R33" s="88"/>
      <c r="S33" s="89"/>
      <c r="T33" s="245"/>
      <c r="U33" s="169">
        <f t="shared" si="5"/>
        <v>60</v>
      </c>
      <c r="V33" s="202">
        <f t="shared" si="4"/>
        <v>4</v>
      </c>
    </row>
    <row r="34" spans="1:22" x14ac:dyDescent="0.25">
      <c r="A34" s="111" t="s">
        <v>192</v>
      </c>
      <c r="B34" s="85" t="s">
        <v>289</v>
      </c>
      <c r="C34" s="53">
        <v>1</v>
      </c>
      <c r="D34" s="54" t="s">
        <v>37</v>
      </c>
      <c r="E34" s="123">
        <v>1</v>
      </c>
      <c r="F34" s="53">
        <v>1</v>
      </c>
      <c r="G34" s="54" t="s">
        <v>33</v>
      </c>
      <c r="H34" s="123">
        <v>1</v>
      </c>
      <c r="I34" s="53">
        <v>1</v>
      </c>
      <c r="J34" s="54" t="s">
        <v>43</v>
      </c>
      <c r="K34" s="123">
        <v>1</v>
      </c>
      <c r="L34" s="53">
        <v>1</v>
      </c>
      <c r="M34" s="54" t="s">
        <v>33</v>
      </c>
      <c r="N34" s="123">
        <v>1</v>
      </c>
      <c r="O34" s="53"/>
      <c r="P34" s="54"/>
      <c r="Q34" s="123"/>
      <c r="R34" s="53"/>
      <c r="S34" s="54"/>
      <c r="T34" s="123"/>
      <c r="U34" s="169">
        <f t="shared" si="5"/>
        <v>60</v>
      </c>
      <c r="V34" s="202">
        <f t="shared" si="4"/>
        <v>4</v>
      </c>
    </row>
    <row r="35" spans="1:22" x14ac:dyDescent="0.25">
      <c r="A35" s="111" t="s">
        <v>193</v>
      </c>
      <c r="B35" s="85" t="s">
        <v>302</v>
      </c>
      <c r="C35" s="53"/>
      <c r="D35" s="54"/>
      <c r="E35" s="123"/>
      <c r="F35" s="53"/>
      <c r="G35" s="54"/>
      <c r="H35" s="123"/>
      <c r="I35" s="53">
        <v>2</v>
      </c>
      <c r="J35" s="54" t="s">
        <v>43</v>
      </c>
      <c r="K35" s="123">
        <v>2</v>
      </c>
      <c r="L35" s="53">
        <v>2</v>
      </c>
      <c r="M35" s="54" t="s">
        <v>33</v>
      </c>
      <c r="N35" s="123">
        <v>2</v>
      </c>
      <c r="O35" s="53">
        <v>2</v>
      </c>
      <c r="P35" s="54" t="s">
        <v>43</v>
      </c>
      <c r="Q35" s="123">
        <v>2</v>
      </c>
      <c r="R35" s="53">
        <v>2</v>
      </c>
      <c r="S35" s="54" t="s">
        <v>33</v>
      </c>
      <c r="T35" s="123">
        <v>2</v>
      </c>
      <c r="U35" s="169">
        <v>120</v>
      </c>
      <c r="V35" s="202">
        <f t="shared" si="4"/>
        <v>8</v>
      </c>
    </row>
    <row r="36" spans="1:22" ht="15.75" thickBot="1" x14ac:dyDescent="0.3">
      <c r="A36" s="111" t="s">
        <v>185</v>
      </c>
      <c r="B36" s="253" t="s">
        <v>168</v>
      </c>
      <c r="C36" s="254"/>
      <c r="D36" s="255"/>
      <c r="E36" s="246"/>
      <c r="F36" s="254"/>
      <c r="G36" s="255"/>
      <c r="H36" s="246"/>
      <c r="I36" s="254"/>
      <c r="J36" s="255"/>
      <c r="K36" s="246"/>
      <c r="L36" s="254"/>
      <c r="M36" s="255"/>
      <c r="N36" s="246"/>
      <c r="O36" s="254"/>
      <c r="P36" s="255"/>
      <c r="Q36" s="246"/>
      <c r="R36" s="254"/>
      <c r="S36" s="255" t="s">
        <v>35</v>
      </c>
      <c r="T36" s="246">
        <v>0</v>
      </c>
      <c r="U36" s="170"/>
      <c r="V36" s="247">
        <v>0</v>
      </c>
    </row>
    <row r="37" spans="1:22" ht="25.5" x14ac:dyDescent="0.25">
      <c r="A37" s="362" t="s">
        <v>66</v>
      </c>
      <c r="B37" s="387" t="s">
        <v>248</v>
      </c>
      <c r="C37" s="94"/>
      <c r="D37" s="95"/>
      <c r="E37" s="93"/>
      <c r="F37" s="94"/>
      <c r="G37" s="95"/>
      <c r="H37" s="93"/>
      <c r="I37" s="94"/>
      <c r="J37" s="95"/>
      <c r="K37" s="93"/>
      <c r="L37" s="94"/>
      <c r="M37" s="95"/>
      <c r="N37" s="93"/>
      <c r="O37" s="94">
        <v>0</v>
      </c>
      <c r="P37" s="95" t="s">
        <v>43</v>
      </c>
      <c r="Q37" s="93">
        <v>3</v>
      </c>
      <c r="R37" s="94">
        <v>0</v>
      </c>
      <c r="S37" s="95" t="s">
        <v>43</v>
      </c>
      <c r="T37" s="93">
        <v>3</v>
      </c>
      <c r="U37" s="63"/>
      <c r="V37" s="204">
        <v>6</v>
      </c>
    </row>
    <row r="38" spans="1:22" ht="15.75" thickBot="1" x14ac:dyDescent="0.3">
      <c r="A38" s="271"/>
      <c r="B38" s="370" t="s">
        <v>45</v>
      </c>
      <c r="C38" s="67"/>
      <c r="D38" s="68"/>
      <c r="E38" s="66">
        <v>2</v>
      </c>
      <c r="F38" s="67"/>
      <c r="G38" s="68"/>
      <c r="H38" s="66">
        <v>3</v>
      </c>
      <c r="I38" s="67"/>
      <c r="J38" s="68"/>
      <c r="K38" s="66"/>
      <c r="L38" s="67"/>
      <c r="M38" s="68"/>
      <c r="N38" s="66"/>
      <c r="O38" s="67"/>
      <c r="P38" s="68"/>
      <c r="Q38" s="66">
        <v>2</v>
      </c>
      <c r="R38" s="67"/>
      <c r="S38" s="68"/>
      <c r="T38" s="66">
        <v>2</v>
      </c>
      <c r="U38" s="70"/>
      <c r="V38" s="184">
        <f>E38+H38+K38+N38+Q38+T38</f>
        <v>9</v>
      </c>
    </row>
    <row r="39" spans="1:22" ht="15.75" thickBot="1" x14ac:dyDescent="0.3">
      <c r="A39" s="365" t="s">
        <v>202</v>
      </c>
      <c r="B39" s="354" t="s">
        <v>46</v>
      </c>
      <c r="C39" s="355">
        <v>1</v>
      </c>
      <c r="D39" s="356" t="s">
        <v>47</v>
      </c>
      <c r="E39" s="357">
        <v>0</v>
      </c>
      <c r="F39" s="355">
        <v>1</v>
      </c>
      <c r="G39" s="356" t="s">
        <v>47</v>
      </c>
      <c r="H39" s="357">
        <v>0</v>
      </c>
      <c r="I39" s="355">
        <v>1</v>
      </c>
      <c r="J39" s="356" t="s">
        <v>47</v>
      </c>
      <c r="K39" s="357">
        <v>0</v>
      </c>
      <c r="L39" s="355">
        <v>1</v>
      </c>
      <c r="M39" s="356" t="s">
        <v>47</v>
      </c>
      <c r="N39" s="358">
        <v>0</v>
      </c>
      <c r="O39" s="355">
        <v>1</v>
      </c>
      <c r="P39" s="356" t="s">
        <v>47</v>
      </c>
      <c r="Q39" s="357">
        <v>0</v>
      </c>
      <c r="R39" s="355">
        <v>1</v>
      </c>
      <c r="S39" s="356" t="s">
        <v>47</v>
      </c>
      <c r="T39" s="357">
        <v>0</v>
      </c>
      <c r="U39" s="360">
        <f>15*(C39+F39+I39+L39+O39+R39)</f>
        <v>90</v>
      </c>
      <c r="V39" s="361">
        <f>E39+H39+K39+N39+Q39+T39</f>
        <v>0</v>
      </c>
    </row>
    <row r="40" spans="1:22" ht="15.75" thickBot="1" x14ac:dyDescent="0.3">
      <c r="A40" s="371"/>
      <c r="B40" s="103" t="s">
        <v>48</v>
      </c>
      <c r="C40" s="104">
        <f>SUM(C6:C39)</f>
        <v>30</v>
      </c>
      <c r="D40" s="105"/>
      <c r="E40" s="106">
        <f>SUM(E6:E39)</f>
        <v>32</v>
      </c>
      <c r="F40" s="104">
        <f t="shared" ref="F40" si="6">SUM(F6:F39)</f>
        <v>28</v>
      </c>
      <c r="G40" s="105"/>
      <c r="H40" s="106">
        <f t="shared" ref="H40:I40" si="7">SUM(H6:H39)</f>
        <v>31</v>
      </c>
      <c r="I40" s="104">
        <f t="shared" si="7"/>
        <v>29</v>
      </c>
      <c r="J40" s="105"/>
      <c r="K40" s="106">
        <f t="shared" ref="K40:L40" si="8">SUM(K6:K39)</f>
        <v>30</v>
      </c>
      <c r="L40" s="104">
        <f t="shared" si="8"/>
        <v>29</v>
      </c>
      <c r="M40" s="105"/>
      <c r="N40" s="106">
        <f t="shared" ref="N40:O40" si="9">SUM(N6:N39)</f>
        <v>30</v>
      </c>
      <c r="O40" s="104">
        <f t="shared" si="9"/>
        <v>24</v>
      </c>
      <c r="P40" s="105"/>
      <c r="Q40" s="106">
        <f t="shared" ref="Q40:R40" si="10">SUM(Q6:Q39)</f>
        <v>29</v>
      </c>
      <c r="R40" s="104">
        <f t="shared" si="10"/>
        <v>23</v>
      </c>
      <c r="S40" s="105"/>
      <c r="T40" s="106">
        <f t="shared" ref="T40" si="11">SUM(T6:T39)</f>
        <v>28</v>
      </c>
      <c r="U40" s="107">
        <f t="shared" ref="U40:V40" si="12">SUM(U6:U38)</f>
        <v>2355</v>
      </c>
      <c r="V40" s="185">
        <f t="shared" si="12"/>
        <v>180</v>
      </c>
    </row>
    <row r="42" spans="1:22" x14ac:dyDescent="0.25">
      <c r="A42" s="299" t="s">
        <v>210</v>
      </c>
    </row>
    <row r="43" spans="1:22" x14ac:dyDescent="0.25">
      <c r="A43" s="299" t="s">
        <v>226</v>
      </c>
    </row>
    <row r="44" spans="1:22" x14ac:dyDescent="0.25">
      <c r="A44" s="299" t="s">
        <v>211</v>
      </c>
    </row>
    <row r="45" spans="1:22" x14ac:dyDescent="0.25">
      <c r="A45" s="299" t="s">
        <v>212</v>
      </c>
    </row>
    <row r="46" spans="1:22" x14ac:dyDescent="0.25">
      <c r="A46" s="299" t="s">
        <v>308</v>
      </c>
    </row>
    <row r="47" spans="1:22" x14ac:dyDescent="0.25">
      <c r="A47" s="299" t="s">
        <v>213</v>
      </c>
    </row>
    <row r="48" spans="1:22" x14ac:dyDescent="0.25">
      <c r="A48" s="299" t="s">
        <v>214</v>
      </c>
    </row>
    <row r="49" spans="1:1" x14ac:dyDescent="0.25">
      <c r="A4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V40"/>
  <sheetViews>
    <sheetView topLeftCell="A4" zoomScale="115" zoomScaleNormal="115" workbookViewId="0">
      <selection activeCell="B10" sqref="B10"/>
    </sheetView>
  </sheetViews>
  <sheetFormatPr defaultRowHeight="15" x14ac:dyDescent="0.25"/>
  <cols>
    <col min="1" max="1" width="18" bestFit="1" customWidth="1"/>
    <col min="2" max="2" width="32.42578125" bestFit="1" customWidth="1"/>
    <col min="3" max="3" width="3" bestFit="1" customWidth="1"/>
    <col min="4" max="4" width="4.42578125" bestFit="1" customWidth="1"/>
    <col min="5" max="5" width="3.140625" bestFit="1" customWidth="1"/>
    <col min="6" max="6" width="3" bestFit="1" customWidth="1"/>
    <col min="7" max="7" width="4.42578125" bestFit="1" customWidth="1"/>
    <col min="8" max="8" width="3.140625" bestFit="1" customWidth="1"/>
    <col min="9" max="9" width="3" bestFit="1" customWidth="1"/>
    <col min="10" max="10" width="4.42578125" bestFit="1" customWidth="1"/>
    <col min="11" max="11" width="3.140625" bestFit="1" customWidth="1"/>
    <col min="12" max="12" width="3" bestFit="1" customWidth="1"/>
    <col min="13" max="13" width="4.42578125" bestFit="1" customWidth="1"/>
    <col min="14" max="14" width="3.140625" bestFit="1" customWidth="1"/>
    <col min="15" max="15" width="3" bestFit="1" customWidth="1"/>
    <col min="16" max="16" width="4.42578125" bestFit="1" customWidth="1"/>
    <col min="17" max="17" width="3.140625" bestFit="1" customWidth="1"/>
    <col min="18" max="18" width="3" bestFit="1" customWidth="1"/>
    <col min="19" max="19" width="4.42578125" bestFit="1" customWidth="1"/>
    <col min="20" max="20" width="3.140625" bestFit="1" customWidth="1"/>
    <col min="21" max="21" width="5" bestFit="1" customWidth="1"/>
    <col min="22" max="22" width="4" bestFit="1" customWidth="1"/>
  </cols>
  <sheetData>
    <row r="1" spans="1:22" ht="15.75" customHeight="1" x14ac:dyDescent="0.25">
      <c r="A1" s="416" t="s">
        <v>230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8"/>
    </row>
    <row r="2" spans="1:22" ht="15.75" thickBot="1" x14ac:dyDescent="0.3">
      <c r="A2" s="419" t="s">
        <v>228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20"/>
    </row>
    <row r="3" spans="1:22" ht="15.75" thickBot="1" x14ac:dyDescent="0.3">
      <c r="A3" s="421" t="s">
        <v>229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22"/>
    </row>
    <row r="4" spans="1:22" x14ac:dyDescent="0.25">
      <c r="A4" s="408" t="s">
        <v>49</v>
      </c>
      <c r="B4" s="425" t="s">
        <v>24</v>
      </c>
      <c r="C4" s="410" t="s">
        <v>25</v>
      </c>
      <c r="D4" s="411"/>
      <c r="E4" s="427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23" t="s">
        <v>31</v>
      </c>
      <c r="V4" s="406" t="s">
        <v>32</v>
      </c>
    </row>
    <row r="5" spans="1:22" ht="15.75" thickBot="1" x14ac:dyDescent="0.3">
      <c r="A5" s="409"/>
      <c r="B5" s="426"/>
      <c r="C5" s="286" t="s">
        <v>31</v>
      </c>
      <c r="D5" s="287" t="s">
        <v>50</v>
      </c>
      <c r="E5" s="14" t="s">
        <v>32</v>
      </c>
      <c r="F5" s="12" t="s">
        <v>31</v>
      </c>
      <c r="G5" s="13" t="s">
        <v>50</v>
      </c>
      <c r="H5" s="15" t="s">
        <v>32</v>
      </c>
      <c r="I5" s="12" t="s">
        <v>31</v>
      </c>
      <c r="J5" s="13" t="s">
        <v>50</v>
      </c>
      <c r="K5" s="15" t="s">
        <v>32</v>
      </c>
      <c r="L5" s="12" t="s">
        <v>31</v>
      </c>
      <c r="M5" s="13" t="s">
        <v>50</v>
      </c>
      <c r="N5" s="15" t="s">
        <v>32</v>
      </c>
      <c r="O5" s="12" t="s">
        <v>31</v>
      </c>
      <c r="P5" s="13" t="s">
        <v>50</v>
      </c>
      <c r="Q5" s="15" t="s">
        <v>32</v>
      </c>
      <c r="R5" s="12" t="s">
        <v>31</v>
      </c>
      <c r="S5" s="13" t="s">
        <v>50</v>
      </c>
      <c r="T5" s="15" t="s">
        <v>32</v>
      </c>
      <c r="U5" s="424"/>
      <c r="V5" s="407"/>
    </row>
    <row r="6" spans="1:22" x14ac:dyDescent="0.25">
      <c r="A6" s="282" t="s">
        <v>203</v>
      </c>
      <c r="B6" s="2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E6+H6+K6+N6+Q6+T6</f>
        <v>18</v>
      </c>
    </row>
    <row r="7" spans="1:22" x14ac:dyDescent="0.25">
      <c r="A7" s="283" t="s">
        <v>204</v>
      </c>
      <c r="B7" s="274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23">
        <f t="shared" ref="V7:V28" si="0">E7+H7+K7+N7+Q7+T7</f>
        <v>0</v>
      </c>
    </row>
    <row r="8" spans="1:22" x14ac:dyDescent="0.25">
      <c r="A8" s="271" t="s">
        <v>205</v>
      </c>
      <c r="B8" s="275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28">
        <f t="shared" si="0"/>
        <v>2</v>
      </c>
    </row>
    <row r="9" spans="1:22" x14ac:dyDescent="0.25">
      <c r="A9" s="271" t="s">
        <v>206</v>
      </c>
      <c r="B9" s="275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23">
        <f t="shared" si="0"/>
        <v>7</v>
      </c>
    </row>
    <row r="10" spans="1:22" x14ac:dyDescent="0.25">
      <c r="A10" s="271" t="s">
        <v>51</v>
      </c>
      <c r="B10" s="275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271" t="s">
        <v>52</v>
      </c>
      <c r="B11" s="275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271" t="s">
        <v>53</v>
      </c>
      <c r="B12" s="275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271" t="s">
        <v>54</v>
      </c>
      <c r="B13" s="276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f t="shared" si="0"/>
        <v>2</v>
      </c>
    </row>
    <row r="14" spans="1:22" x14ac:dyDescent="0.25">
      <c r="A14" s="271" t="s">
        <v>55</v>
      </c>
      <c r="B14" s="276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f t="shared" si="0"/>
        <v>2</v>
      </c>
    </row>
    <row r="15" spans="1:22" ht="15.75" thickBot="1" x14ac:dyDescent="0.3">
      <c r="A15" s="284" t="s">
        <v>56</v>
      </c>
      <c r="B15" s="276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f t="shared" si="0"/>
        <v>2</v>
      </c>
    </row>
    <row r="16" spans="1:22" x14ac:dyDescent="0.25">
      <c r="A16" s="271" t="s">
        <v>57</v>
      </c>
      <c r="B16" s="277" t="s">
        <v>233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41">
        <v>180</v>
      </c>
      <c r="V16" s="42">
        <f t="shared" si="0"/>
        <v>42</v>
      </c>
    </row>
    <row r="17" spans="1:22" x14ac:dyDescent="0.25">
      <c r="A17" s="271" t="s">
        <v>59</v>
      </c>
      <c r="B17" s="278" t="s">
        <v>2</v>
      </c>
      <c r="C17" s="148">
        <v>1</v>
      </c>
      <c r="D17" s="149" t="s">
        <v>37</v>
      </c>
      <c r="E17" s="40">
        <v>2</v>
      </c>
      <c r="F17" s="148">
        <v>1</v>
      </c>
      <c r="G17" s="149" t="s">
        <v>37</v>
      </c>
      <c r="H17" s="40">
        <v>2</v>
      </c>
      <c r="I17" s="148">
        <v>1</v>
      </c>
      <c r="J17" s="149" t="s">
        <v>37</v>
      </c>
      <c r="K17" s="40">
        <v>2</v>
      </c>
      <c r="L17" s="148">
        <v>1</v>
      </c>
      <c r="M17" s="149" t="s">
        <v>37</v>
      </c>
      <c r="N17" s="40">
        <v>2</v>
      </c>
      <c r="O17" s="148">
        <v>1</v>
      </c>
      <c r="P17" s="149" t="s">
        <v>37</v>
      </c>
      <c r="Q17" s="40">
        <v>2</v>
      </c>
      <c r="R17" s="148">
        <v>1</v>
      </c>
      <c r="S17" s="149" t="s">
        <v>37</v>
      </c>
      <c r="T17" s="40">
        <v>2</v>
      </c>
      <c r="U17" s="41">
        <v>90</v>
      </c>
      <c r="V17" s="42">
        <f t="shared" si="0"/>
        <v>12</v>
      </c>
    </row>
    <row r="18" spans="1:22" x14ac:dyDescent="0.25">
      <c r="A18" s="271" t="s">
        <v>58</v>
      </c>
      <c r="B18" s="279" t="s">
        <v>198</v>
      </c>
      <c r="C18" s="152">
        <v>1</v>
      </c>
      <c r="D18" s="153" t="s">
        <v>37</v>
      </c>
      <c r="E18" s="45">
        <v>3</v>
      </c>
      <c r="F18" s="152">
        <v>1</v>
      </c>
      <c r="G18" s="153" t="s">
        <v>37</v>
      </c>
      <c r="H18" s="45">
        <v>3</v>
      </c>
      <c r="I18" s="152">
        <v>1</v>
      </c>
      <c r="J18" s="153" t="s">
        <v>37</v>
      </c>
      <c r="K18" s="45">
        <v>3</v>
      </c>
      <c r="L18" s="152">
        <v>1</v>
      </c>
      <c r="M18" s="153" t="s">
        <v>37</v>
      </c>
      <c r="N18" s="45">
        <v>3</v>
      </c>
      <c r="O18" s="152">
        <v>1</v>
      </c>
      <c r="P18" s="153" t="s">
        <v>37</v>
      </c>
      <c r="Q18" s="45">
        <v>3</v>
      </c>
      <c r="R18" s="152">
        <v>1</v>
      </c>
      <c r="S18" s="153" t="s">
        <v>37</v>
      </c>
      <c r="T18" s="45">
        <v>3</v>
      </c>
      <c r="U18" s="46">
        <v>90</v>
      </c>
      <c r="V18" s="47">
        <f t="shared" si="0"/>
        <v>18</v>
      </c>
    </row>
    <row r="19" spans="1:22" x14ac:dyDescent="0.25">
      <c r="A19" s="271" t="s">
        <v>83</v>
      </c>
      <c r="B19" s="264" t="s">
        <v>232</v>
      </c>
      <c r="C19" s="53">
        <v>1</v>
      </c>
      <c r="D19" s="54" t="s">
        <v>37</v>
      </c>
      <c r="E19" s="48">
        <v>1</v>
      </c>
      <c r="F19" s="53">
        <v>1</v>
      </c>
      <c r="G19" s="54" t="s">
        <v>37</v>
      </c>
      <c r="H19" s="48">
        <v>1</v>
      </c>
      <c r="I19" s="53"/>
      <c r="J19" s="54"/>
      <c r="K19" s="48"/>
      <c r="L19" s="53"/>
      <c r="M19" s="54"/>
      <c r="N19" s="49"/>
      <c r="O19" s="53"/>
      <c r="P19" s="54"/>
      <c r="Q19" s="48"/>
      <c r="R19" s="53"/>
      <c r="S19" s="54"/>
      <c r="T19" s="48"/>
      <c r="U19" s="50">
        <v>30</v>
      </c>
      <c r="V19" s="51">
        <f t="shared" si="0"/>
        <v>2</v>
      </c>
    </row>
    <row r="20" spans="1:22" x14ac:dyDescent="0.25">
      <c r="A20" s="271" t="s">
        <v>60</v>
      </c>
      <c r="B20" s="264" t="s">
        <v>200</v>
      </c>
      <c r="C20" s="53">
        <v>4</v>
      </c>
      <c r="D20" s="54" t="s">
        <v>37</v>
      </c>
      <c r="E20" s="48">
        <v>4</v>
      </c>
      <c r="F20" s="53">
        <v>4</v>
      </c>
      <c r="G20" s="54" t="s">
        <v>37</v>
      </c>
      <c r="H20" s="48">
        <v>4</v>
      </c>
      <c r="I20" s="53">
        <v>4</v>
      </c>
      <c r="J20" s="54" t="s">
        <v>37</v>
      </c>
      <c r="K20" s="48">
        <v>4</v>
      </c>
      <c r="L20" s="53">
        <v>4</v>
      </c>
      <c r="M20" s="54" t="s">
        <v>37</v>
      </c>
      <c r="N20" s="49">
        <v>4</v>
      </c>
      <c r="O20" s="53">
        <v>4</v>
      </c>
      <c r="P20" s="54" t="s">
        <v>37</v>
      </c>
      <c r="Q20" s="48">
        <v>4</v>
      </c>
      <c r="R20" s="53">
        <v>4</v>
      </c>
      <c r="S20" s="54" t="s">
        <v>37</v>
      </c>
      <c r="T20" s="48">
        <v>4</v>
      </c>
      <c r="U20" s="50">
        <f>15*(C20+F20+I20+L20+O20+R20)</f>
        <v>360</v>
      </c>
      <c r="V20" s="51">
        <f t="shared" si="0"/>
        <v>24</v>
      </c>
    </row>
    <row r="21" spans="1:22" x14ac:dyDescent="0.25">
      <c r="A21" s="271" t="s">
        <v>61</v>
      </c>
      <c r="B21" s="264" t="s">
        <v>67</v>
      </c>
      <c r="C21" s="53">
        <v>1</v>
      </c>
      <c r="D21" s="54" t="s">
        <v>33</v>
      </c>
      <c r="E21" s="52">
        <v>1</v>
      </c>
      <c r="F21" s="53">
        <v>1</v>
      </c>
      <c r="G21" s="54" t="s">
        <v>33</v>
      </c>
      <c r="H21" s="52">
        <v>1</v>
      </c>
      <c r="I21" s="53">
        <v>1</v>
      </c>
      <c r="J21" s="54" t="s">
        <v>33</v>
      </c>
      <c r="K21" s="52">
        <v>1</v>
      </c>
      <c r="L21" s="53"/>
      <c r="M21" s="54"/>
      <c r="N21" s="52"/>
      <c r="O21" s="53"/>
      <c r="P21" s="54"/>
      <c r="Q21" s="52"/>
      <c r="R21" s="53"/>
      <c r="S21" s="54"/>
      <c r="T21" s="52"/>
      <c r="U21" s="50">
        <f t="shared" ref="U21:U26" si="1">15*(C21+F21+I21+L21+O21+R21)</f>
        <v>45</v>
      </c>
      <c r="V21" s="51">
        <f t="shared" si="0"/>
        <v>3</v>
      </c>
    </row>
    <row r="22" spans="1:22" x14ac:dyDescent="0.25">
      <c r="A22" s="271" t="s">
        <v>62</v>
      </c>
      <c r="B22" s="264" t="s">
        <v>44</v>
      </c>
      <c r="C22" s="53">
        <v>1</v>
      </c>
      <c r="D22" s="54" t="s">
        <v>43</v>
      </c>
      <c r="E22" s="52">
        <v>1</v>
      </c>
      <c r="F22" s="53">
        <v>1</v>
      </c>
      <c r="G22" s="54" t="s">
        <v>43</v>
      </c>
      <c r="H22" s="52">
        <v>1</v>
      </c>
      <c r="I22" s="53"/>
      <c r="J22" s="54"/>
      <c r="K22" s="52"/>
      <c r="L22" s="53"/>
      <c r="M22" s="54"/>
      <c r="N22" s="52"/>
      <c r="O22" s="53"/>
      <c r="P22" s="54"/>
      <c r="Q22" s="52"/>
      <c r="R22" s="53"/>
      <c r="S22" s="54"/>
      <c r="T22" s="52"/>
      <c r="U22" s="50">
        <f t="shared" si="1"/>
        <v>30</v>
      </c>
      <c r="V22" s="51">
        <f t="shared" si="0"/>
        <v>2</v>
      </c>
    </row>
    <row r="23" spans="1:22" x14ac:dyDescent="0.25">
      <c r="A23" s="271" t="s">
        <v>63</v>
      </c>
      <c r="B23" s="264" t="s">
        <v>201</v>
      </c>
      <c r="C23" s="53"/>
      <c r="D23" s="54"/>
      <c r="E23" s="52"/>
      <c r="F23" s="53"/>
      <c r="G23" s="54"/>
      <c r="H23" s="52"/>
      <c r="I23" s="53">
        <v>1</v>
      </c>
      <c r="J23" s="54" t="s">
        <v>43</v>
      </c>
      <c r="K23" s="52">
        <v>1</v>
      </c>
      <c r="L23" s="53">
        <v>1</v>
      </c>
      <c r="M23" s="54" t="s">
        <v>43</v>
      </c>
      <c r="N23" s="52">
        <v>1</v>
      </c>
      <c r="O23" s="53"/>
      <c r="P23" s="54"/>
      <c r="Q23" s="52"/>
      <c r="R23" s="53"/>
      <c r="S23" s="54"/>
      <c r="T23" s="52"/>
      <c r="U23" s="50">
        <f t="shared" si="1"/>
        <v>30</v>
      </c>
      <c r="V23" s="51">
        <f t="shared" si="0"/>
        <v>2</v>
      </c>
    </row>
    <row r="24" spans="1:22" x14ac:dyDescent="0.25">
      <c r="A24" s="271" t="s">
        <v>64</v>
      </c>
      <c r="B24" s="264" t="s">
        <v>68</v>
      </c>
      <c r="C24" s="53"/>
      <c r="D24" s="54"/>
      <c r="E24" s="52"/>
      <c r="F24" s="53"/>
      <c r="G24" s="54"/>
      <c r="H24" s="52"/>
      <c r="I24" s="53"/>
      <c r="J24" s="54"/>
      <c r="K24" s="52"/>
      <c r="L24" s="53">
        <v>1</v>
      </c>
      <c r="M24" s="54" t="s">
        <v>33</v>
      </c>
      <c r="N24" s="52">
        <v>1</v>
      </c>
      <c r="O24" s="53">
        <v>1</v>
      </c>
      <c r="P24" s="54" t="s">
        <v>33</v>
      </c>
      <c r="Q24" s="52">
        <v>1</v>
      </c>
      <c r="R24" s="53">
        <v>1</v>
      </c>
      <c r="S24" s="54" t="s">
        <v>33</v>
      </c>
      <c r="T24" s="52">
        <v>1</v>
      </c>
      <c r="U24" s="50">
        <f t="shared" si="1"/>
        <v>45</v>
      </c>
      <c r="V24" s="51">
        <f t="shared" si="0"/>
        <v>3</v>
      </c>
    </row>
    <row r="25" spans="1:22" x14ac:dyDescent="0.25">
      <c r="A25" s="271" t="s">
        <v>209</v>
      </c>
      <c r="B25" s="264" t="s">
        <v>224</v>
      </c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>
        <v>4</v>
      </c>
      <c r="P25" s="54" t="s">
        <v>43</v>
      </c>
      <c r="Q25" s="52">
        <v>2</v>
      </c>
      <c r="R25" s="53">
        <v>4</v>
      </c>
      <c r="S25" s="54" t="s">
        <v>43</v>
      </c>
      <c r="T25" s="52">
        <v>2</v>
      </c>
      <c r="U25" s="229">
        <f t="shared" si="1"/>
        <v>120</v>
      </c>
      <c r="V25" s="51">
        <f t="shared" si="0"/>
        <v>4</v>
      </c>
    </row>
    <row r="26" spans="1:22" ht="15.75" thickBot="1" x14ac:dyDescent="0.3">
      <c r="A26" s="363" t="s">
        <v>65</v>
      </c>
      <c r="B26" s="265" t="s">
        <v>231</v>
      </c>
      <c r="C26" s="254"/>
      <c r="D26" s="255"/>
      <c r="E26" s="256"/>
      <c r="F26" s="254"/>
      <c r="G26" s="255"/>
      <c r="H26" s="256"/>
      <c r="I26" s="254">
        <v>4</v>
      </c>
      <c r="J26" s="255" t="s">
        <v>43</v>
      </c>
      <c r="K26" s="256">
        <v>2</v>
      </c>
      <c r="L26" s="254">
        <v>4</v>
      </c>
      <c r="M26" s="255" t="s">
        <v>43</v>
      </c>
      <c r="N26" s="256">
        <v>2</v>
      </c>
      <c r="O26" s="254"/>
      <c r="P26" s="255"/>
      <c r="Q26" s="256"/>
      <c r="R26" s="254"/>
      <c r="S26" s="255"/>
      <c r="T26" s="256"/>
      <c r="U26" s="261">
        <f t="shared" si="1"/>
        <v>120</v>
      </c>
      <c r="V26" s="258">
        <f t="shared" si="0"/>
        <v>4</v>
      </c>
    </row>
    <row r="27" spans="1:22" x14ac:dyDescent="0.25">
      <c r="A27" s="362" t="s">
        <v>66</v>
      </c>
      <c r="B27" s="280" t="s">
        <v>246</v>
      </c>
      <c r="C27" s="57"/>
      <c r="D27" s="58"/>
      <c r="E27" s="59"/>
      <c r="F27" s="60"/>
      <c r="G27" s="61"/>
      <c r="H27" s="59"/>
      <c r="I27" s="60"/>
      <c r="J27" s="61"/>
      <c r="K27" s="59"/>
      <c r="L27" s="60"/>
      <c r="M27" s="61"/>
      <c r="N27" s="59"/>
      <c r="O27" s="60">
        <v>0</v>
      </c>
      <c r="P27" s="61" t="s">
        <v>43</v>
      </c>
      <c r="Q27" s="59">
        <v>3</v>
      </c>
      <c r="R27" s="60">
        <v>0</v>
      </c>
      <c r="S27" s="61" t="s">
        <v>43</v>
      </c>
      <c r="T27" s="59">
        <v>3</v>
      </c>
      <c r="U27" s="62"/>
      <c r="V27" s="63">
        <f t="shared" si="0"/>
        <v>6</v>
      </c>
    </row>
    <row r="28" spans="1:22" ht="15.75" thickBot="1" x14ac:dyDescent="0.3">
      <c r="A28" s="272"/>
      <c r="B28" s="281" t="s">
        <v>222</v>
      </c>
      <c r="C28" s="64"/>
      <c r="D28" s="65"/>
      <c r="E28" s="66"/>
      <c r="F28" s="67"/>
      <c r="G28" s="68"/>
      <c r="H28" s="66"/>
      <c r="I28" s="67"/>
      <c r="J28" s="68"/>
      <c r="K28" s="66">
        <v>2</v>
      </c>
      <c r="L28" s="64"/>
      <c r="M28" s="65"/>
      <c r="N28" s="66">
        <v>2</v>
      </c>
      <c r="O28" s="67"/>
      <c r="P28" s="68"/>
      <c r="Q28" s="66">
        <v>3</v>
      </c>
      <c r="R28" s="67"/>
      <c r="S28" s="68"/>
      <c r="T28" s="66">
        <v>5</v>
      </c>
      <c r="U28" s="69"/>
      <c r="V28" s="70">
        <f t="shared" si="0"/>
        <v>12</v>
      </c>
    </row>
    <row r="29" spans="1:22" s="353" customFormat="1" ht="15.75" thickBot="1" x14ac:dyDescent="0.3">
      <c r="A29" s="365" t="s">
        <v>202</v>
      </c>
      <c r="B29" s="354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61">
        <f>15*(C29+F29+I29+L29+O29+R29)</f>
        <v>90</v>
      </c>
      <c r="V29" s="361">
        <f>E29+H29+K29+N29+Q29+T29</f>
        <v>0</v>
      </c>
    </row>
    <row r="30" spans="1:22" ht="15.75" thickBot="1" x14ac:dyDescent="0.3">
      <c r="A30" s="364"/>
      <c r="B30" s="103" t="s">
        <v>48</v>
      </c>
      <c r="C30" s="104">
        <f>SUM(C6:C29)</f>
        <v>21</v>
      </c>
      <c r="D30" s="105"/>
      <c r="E30" s="106">
        <f>SUM(E6:E29)</f>
        <v>31</v>
      </c>
      <c r="F30" s="104">
        <f>SUM(F6:F29)</f>
        <v>19</v>
      </c>
      <c r="G30" s="105"/>
      <c r="H30" s="106">
        <f>SUM(H6:H29)</f>
        <v>29</v>
      </c>
      <c r="I30" s="104">
        <f>SUM(I6:I29)</f>
        <v>21</v>
      </c>
      <c r="J30" s="105"/>
      <c r="K30" s="106">
        <f>SUM(K6:K29)</f>
        <v>30</v>
      </c>
      <c r="L30" s="104">
        <f>SUM(L6:L29)</f>
        <v>21</v>
      </c>
      <c r="M30" s="105"/>
      <c r="N30" s="106">
        <f>SUM(N6:N29)</f>
        <v>30</v>
      </c>
      <c r="O30" s="104">
        <f>SUM(O6:O29)-O25</f>
        <v>15</v>
      </c>
      <c r="P30" s="105"/>
      <c r="Q30" s="106">
        <f>SUM(Q6:Q29)-Q25</f>
        <v>30</v>
      </c>
      <c r="R30" s="104">
        <f>SUM(R6:R29)-R26</f>
        <v>18</v>
      </c>
      <c r="S30" s="105"/>
      <c r="T30" s="106">
        <f>SUM(T6:T29)-T26</f>
        <v>32</v>
      </c>
      <c r="U30" s="107">
        <f>SUM(U6:U29)</f>
        <v>1785</v>
      </c>
      <c r="V30" s="108">
        <f>SUM(V6:V29)-4</f>
        <v>180</v>
      </c>
    </row>
    <row r="32" spans="1:22" ht="18.75" customHeight="1" x14ac:dyDescent="0.25">
      <c r="A32" s="259" t="s">
        <v>210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</row>
    <row r="33" spans="1:1" x14ac:dyDescent="0.25">
      <c r="A33" s="259" t="s">
        <v>226</v>
      </c>
    </row>
    <row r="34" spans="1:1" x14ac:dyDescent="0.25">
      <c r="A34" s="259" t="s">
        <v>211</v>
      </c>
    </row>
    <row r="35" spans="1:1" x14ac:dyDescent="0.25">
      <c r="A35" s="259" t="s">
        <v>212</v>
      </c>
    </row>
    <row r="36" spans="1:1" x14ac:dyDescent="0.25">
      <c r="A36" s="259" t="s">
        <v>308</v>
      </c>
    </row>
    <row r="37" spans="1:1" x14ac:dyDescent="0.25">
      <c r="A37" s="259" t="s">
        <v>213</v>
      </c>
    </row>
    <row r="38" spans="1:1" x14ac:dyDescent="0.25">
      <c r="A38" s="259" t="s">
        <v>214</v>
      </c>
    </row>
    <row r="39" spans="1:1" x14ac:dyDescent="0.25">
      <c r="A39" s="259" t="s">
        <v>215</v>
      </c>
    </row>
    <row r="40" spans="1:1" x14ac:dyDescent="0.25">
      <c r="A40" s="259"/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G30 J30 M30 P30 S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40"/>
  <sheetViews>
    <sheetView workbookViewId="0">
      <selection activeCell="A27" sqref="A27:V27"/>
    </sheetView>
  </sheetViews>
  <sheetFormatPr defaultRowHeight="15" x14ac:dyDescent="0.25"/>
  <cols>
    <col min="1" max="1" width="18.85546875" style="249" customWidth="1"/>
    <col min="2" max="2" width="33.85546875" style="249" customWidth="1"/>
    <col min="3" max="4" width="4.85546875" style="249" customWidth="1"/>
    <col min="5" max="5" width="4.85546875" customWidth="1"/>
    <col min="6" max="7" width="4.85546875" style="249" customWidth="1"/>
    <col min="8" max="8" width="4.85546875" customWidth="1"/>
    <col min="9" max="10" width="4.85546875" style="249" customWidth="1"/>
    <col min="11" max="11" width="4.85546875" customWidth="1"/>
    <col min="12" max="13" width="4.85546875" style="249" customWidth="1"/>
    <col min="14" max="14" width="4.85546875" customWidth="1"/>
    <col min="15" max="16" width="4.85546875" style="249" customWidth="1"/>
    <col min="17" max="17" width="4.85546875" customWidth="1"/>
    <col min="18" max="19" width="4.85546875" style="249" customWidth="1"/>
    <col min="20" max="22" width="4.85546875" customWidth="1"/>
  </cols>
  <sheetData>
    <row r="1" spans="1:22" x14ac:dyDescent="0.25">
      <c r="A1" s="428" t="s">
        <v>316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43" t="s">
        <v>24</v>
      </c>
      <c r="C4" s="445" t="s">
        <v>25</v>
      </c>
      <c r="D4" s="446"/>
      <c r="E4" s="447"/>
      <c r="F4" s="448" t="s">
        <v>26</v>
      </c>
      <c r="G4" s="446"/>
      <c r="H4" s="447"/>
      <c r="I4" s="448" t="s">
        <v>27</v>
      </c>
      <c r="J4" s="446"/>
      <c r="K4" s="447"/>
      <c r="L4" s="448" t="s">
        <v>28</v>
      </c>
      <c r="M4" s="449"/>
      <c r="N4" s="450"/>
      <c r="O4" s="448" t="s">
        <v>29</v>
      </c>
      <c r="P4" s="449"/>
      <c r="Q4" s="450"/>
      <c r="R4" s="448" t="s">
        <v>30</v>
      </c>
      <c r="S4" s="449"/>
      <c r="T4" s="450"/>
      <c r="U4" s="441" t="s">
        <v>31</v>
      </c>
      <c r="V4" s="439" t="s">
        <v>32</v>
      </c>
    </row>
    <row r="5" spans="1:22" ht="15.75" thickBot="1" x14ac:dyDescent="0.3">
      <c r="A5" s="438"/>
      <c r="B5" s="444"/>
      <c r="C5" s="300" t="s">
        <v>31</v>
      </c>
      <c r="D5" s="301"/>
      <c r="E5" s="157" t="s">
        <v>32</v>
      </c>
      <c r="F5" s="300" t="s">
        <v>31</v>
      </c>
      <c r="G5" s="301"/>
      <c r="H5" s="157" t="s">
        <v>32</v>
      </c>
      <c r="I5" s="300" t="s">
        <v>31</v>
      </c>
      <c r="J5" s="301"/>
      <c r="K5" s="157" t="s">
        <v>32</v>
      </c>
      <c r="L5" s="300" t="s">
        <v>31</v>
      </c>
      <c r="M5" s="301"/>
      <c r="N5" s="157" t="s">
        <v>32</v>
      </c>
      <c r="O5" s="300" t="s">
        <v>31</v>
      </c>
      <c r="P5" s="301"/>
      <c r="Q5" s="157" t="s">
        <v>32</v>
      </c>
      <c r="R5" s="300" t="s">
        <v>31</v>
      </c>
      <c r="S5" s="301"/>
      <c r="T5" s="157" t="s">
        <v>32</v>
      </c>
      <c r="U5" s="442"/>
      <c r="V5" s="440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E6+H6+K6+N6+Q6+T6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23">
        <f t="shared" ref="V7:V12" si="0">E7+H7+K7+N7+Q7+T7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88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23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28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122</v>
      </c>
      <c r="B16" s="80" t="s">
        <v>270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205">
        <v>180</v>
      </c>
      <c r="V16" s="200">
        <f t="shared" ref="V16:V27" si="1">E16+H16+K16+N16+Q16+T16</f>
        <v>42</v>
      </c>
    </row>
    <row r="17" spans="1:22" x14ac:dyDescent="0.25">
      <c r="A17" s="111" t="s">
        <v>123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si="1"/>
        <v>4</v>
      </c>
    </row>
    <row r="18" spans="1:22" x14ac:dyDescent="0.25">
      <c r="A18" s="111" t="s">
        <v>124</v>
      </c>
      <c r="B18" s="80" t="s">
        <v>265</v>
      </c>
      <c r="C18" s="148">
        <v>1</v>
      </c>
      <c r="D18" s="149" t="s">
        <v>33</v>
      </c>
      <c r="E18" s="81">
        <v>1</v>
      </c>
      <c r="F18" s="148">
        <v>1</v>
      </c>
      <c r="G18" s="149" t="s">
        <v>33</v>
      </c>
      <c r="H18" s="81">
        <v>1</v>
      </c>
      <c r="I18" s="148">
        <v>1</v>
      </c>
      <c r="J18" s="149" t="s">
        <v>33</v>
      </c>
      <c r="K18" s="81">
        <v>1</v>
      </c>
      <c r="L18" s="148">
        <v>1</v>
      </c>
      <c r="M18" s="149" t="s">
        <v>33</v>
      </c>
      <c r="N18" s="81">
        <v>1</v>
      </c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6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v>90</v>
      </c>
      <c r="V19" s="200">
        <f t="shared" si="1"/>
        <v>6</v>
      </c>
    </row>
    <row r="20" spans="1:22" x14ac:dyDescent="0.25">
      <c r="A20" s="111" t="s">
        <v>125</v>
      </c>
      <c r="B20" s="80" t="s">
        <v>269</v>
      </c>
      <c r="C20" s="148">
        <v>1</v>
      </c>
      <c r="D20" s="149" t="s">
        <v>37</v>
      </c>
      <c r="E20" s="116">
        <v>1</v>
      </c>
      <c r="F20" s="148">
        <v>1</v>
      </c>
      <c r="G20" s="149" t="s">
        <v>37</v>
      </c>
      <c r="H20" s="116">
        <v>1</v>
      </c>
      <c r="I20" s="385"/>
      <c r="J20" s="386"/>
      <c r="K20" s="206"/>
      <c r="L20" s="385"/>
      <c r="M20" s="386"/>
      <c r="N20" s="206"/>
      <c r="O20" s="385"/>
      <c r="P20" s="386"/>
      <c r="Q20" s="206"/>
      <c r="R20" s="385"/>
      <c r="S20" s="386"/>
      <c r="T20" s="206"/>
      <c r="U20" s="207">
        <v>30</v>
      </c>
      <c r="V20" s="200">
        <f t="shared" si="1"/>
        <v>2</v>
      </c>
    </row>
    <row r="21" spans="1:22" x14ac:dyDescent="0.25">
      <c r="A21" s="111" t="s">
        <v>97</v>
      </c>
      <c r="B21" s="80" t="s">
        <v>80</v>
      </c>
      <c r="C21" s="148"/>
      <c r="D21" s="149"/>
      <c r="E21" s="81"/>
      <c r="F21" s="148"/>
      <c r="G21" s="149"/>
      <c r="H21" s="81"/>
      <c r="I21" s="148"/>
      <c r="J21" s="149"/>
      <c r="K21" s="81"/>
      <c r="L21" s="148"/>
      <c r="M21" s="149"/>
      <c r="N21" s="82"/>
      <c r="O21" s="148"/>
      <c r="P21" s="149"/>
      <c r="Q21" s="81"/>
      <c r="R21" s="148"/>
      <c r="S21" s="149"/>
      <c r="T21" s="81">
        <v>3</v>
      </c>
      <c r="U21" s="168"/>
      <c r="V21" s="200">
        <f t="shared" si="1"/>
        <v>3</v>
      </c>
    </row>
    <row r="22" spans="1:22" x14ac:dyDescent="0.25">
      <c r="A22" s="111" t="s">
        <v>115</v>
      </c>
      <c r="B22" s="84" t="s">
        <v>242</v>
      </c>
      <c r="C22" s="381">
        <v>4</v>
      </c>
      <c r="D22" s="382" t="s">
        <v>37</v>
      </c>
      <c r="E22" s="45">
        <v>4</v>
      </c>
      <c r="F22" s="381">
        <v>4</v>
      </c>
      <c r="G22" s="382" t="s">
        <v>37</v>
      </c>
      <c r="H22" s="45">
        <v>4</v>
      </c>
      <c r="I22" s="381">
        <v>4</v>
      </c>
      <c r="J22" s="382" t="s">
        <v>37</v>
      </c>
      <c r="K22" s="45">
        <v>4</v>
      </c>
      <c r="L22" s="381">
        <v>4</v>
      </c>
      <c r="M22" s="382" t="s">
        <v>37</v>
      </c>
      <c r="N22" s="45">
        <v>4</v>
      </c>
      <c r="O22" s="381">
        <v>4</v>
      </c>
      <c r="P22" s="382" t="s">
        <v>37</v>
      </c>
      <c r="Q22" s="45">
        <v>4</v>
      </c>
      <c r="R22" s="381">
        <v>4</v>
      </c>
      <c r="S22" s="382" t="s">
        <v>37</v>
      </c>
      <c r="T22" s="45">
        <v>4</v>
      </c>
      <c r="U22" s="190">
        <v>360</v>
      </c>
      <c r="V22" s="201">
        <f t="shared" si="1"/>
        <v>24</v>
      </c>
    </row>
    <row r="23" spans="1:22" x14ac:dyDescent="0.25">
      <c r="A23" s="111" t="s">
        <v>58</v>
      </c>
      <c r="B23" s="84" t="s">
        <v>266</v>
      </c>
      <c r="C23" s="381">
        <v>1</v>
      </c>
      <c r="D23" s="382" t="s">
        <v>37</v>
      </c>
      <c r="E23" s="45">
        <v>3</v>
      </c>
      <c r="F23" s="381">
        <v>1</v>
      </c>
      <c r="G23" s="382" t="s">
        <v>37</v>
      </c>
      <c r="H23" s="45">
        <v>3</v>
      </c>
      <c r="I23" s="381">
        <v>1</v>
      </c>
      <c r="J23" s="382" t="s">
        <v>37</v>
      </c>
      <c r="K23" s="45">
        <v>3</v>
      </c>
      <c r="L23" s="381">
        <v>1</v>
      </c>
      <c r="M23" s="382" t="s">
        <v>37</v>
      </c>
      <c r="N23" s="45">
        <v>3</v>
      </c>
      <c r="O23" s="381">
        <v>1</v>
      </c>
      <c r="P23" s="382" t="s">
        <v>37</v>
      </c>
      <c r="Q23" s="45">
        <v>3</v>
      </c>
      <c r="R23" s="381">
        <v>1</v>
      </c>
      <c r="S23" s="382" t="s">
        <v>37</v>
      </c>
      <c r="T23" s="45">
        <v>3</v>
      </c>
      <c r="U23" s="190">
        <v>90</v>
      </c>
      <c r="V23" s="201">
        <f t="shared" si="1"/>
        <v>18</v>
      </c>
    </row>
    <row r="24" spans="1:22" x14ac:dyDescent="0.25">
      <c r="A24" s="111" t="s">
        <v>116</v>
      </c>
      <c r="B24" s="84" t="s">
        <v>264</v>
      </c>
      <c r="C24" s="381"/>
      <c r="D24" s="382"/>
      <c r="E24" s="45"/>
      <c r="F24" s="381"/>
      <c r="G24" s="382"/>
      <c r="H24" s="45"/>
      <c r="I24" s="381">
        <v>2</v>
      </c>
      <c r="J24" s="382" t="s">
        <v>37</v>
      </c>
      <c r="K24" s="45">
        <v>2</v>
      </c>
      <c r="L24" s="381">
        <v>2</v>
      </c>
      <c r="M24" s="382" t="s">
        <v>37</v>
      </c>
      <c r="N24" s="45">
        <v>2</v>
      </c>
      <c r="O24" s="381"/>
      <c r="P24" s="382"/>
      <c r="Q24" s="45"/>
      <c r="R24" s="381"/>
      <c r="S24" s="382"/>
      <c r="T24" s="45"/>
      <c r="U24" s="190">
        <v>60</v>
      </c>
      <c r="V24" s="201">
        <f t="shared" si="1"/>
        <v>4</v>
      </c>
    </row>
    <row r="25" spans="1:22" x14ac:dyDescent="0.25">
      <c r="A25" s="262" t="s">
        <v>121</v>
      </c>
      <c r="B25" s="85" t="s">
        <v>254</v>
      </c>
      <c r="C25" s="53">
        <v>1</v>
      </c>
      <c r="D25" s="54" t="s">
        <v>37</v>
      </c>
      <c r="E25" s="123">
        <v>1</v>
      </c>
      <c r="F25" s="53">
        <v>1</v>
      </c>
      <c r="G25" s="54" t="s">
        <v>33</v>
      </c>
      <c r="H25" s="123">
        <v>1</v>
      </c>
      <c r="I25" s="53"/>
      <c r="J25" s="54"/>
      <c r="K25" s="123"/>
      <c r="L25" s="53"/>
      <c r="M25" s="54"/>
      <c r="N25" s="123"/>
      <c r="O25" s="53"/>
      <c r="P25" s="54"/>
      <c r="Q25" s="123"/>
      <c r="R25" s="53"/>
      <c r="S25" s="54"/>
      <c r="T25" s="123"/>
      <c r="U25" s="169">
        <v>30</v>
      </c>
      <c r="V25" s="202">
        <f t="shared" si="1"/>
        <v>2</v>
      </c>
    </row>
    <row r="26" spans="1:22" x14ac:dyDescent="0.25">
      <c r="A26" s="156" t="s">
        <v>65</v>
      </c>
      <c r="B26" s="85" t="s">
        <v>231</v>
      </c>
      <c r="C26" s="53"/>
      <c r="D26" s="54"/>
      <c r="E26" s="123"/>
      <c r="F26" s="53"/>
      <c r="G26" s="54"/>
      <c r="H26" s="123"/>
      <c r="I26" s="53"/>
      <c r="J26" s="54"/>
      <c r="K26" s="123"/>
      <c r="L26" s="53"/>
      <c r="M26" s="54"/>
      <c r="N26" s="123"/>
      <c r="O26" s="53">
        <v>4</v>
      </c>
      <c r="P26" s="54" t="s">
        <v>43</v>
      </c>
      <c r="Q26" s="123">
        <v>2</v>
      </c>
      <c r="R26" s="53">
        <v>4</v>
      </c>
      <c r="S26" s="54" t="s">
        <v>37</v>
      </c>
      <c r="T26" s="123">
        <v>2</v>
      </c>
      <c r="U26" s="169">
        <v>120</v>
      </c>
      <c r="V26" s="202">
        <f t="shared" si="1"/>
        <v>4</v>
      </c>
    </row>
    <row r="27" spans="1:22" x14ac:dyDescent="0.25">
      <c r="A27" s="372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ref="U27" si="2">15*(C27+F27+I27+L27+O27+R27)</f>
        <v>120</v>
      </c>
      <c r="V27" s="349">
        <f t="shared" si="1"/>
        <v>4</v>
      </c>
    </row>
    <row r="28" spans="1:22" x14ac:dyDescent="0.25">
      <c r="A28" s="362" t="s">
        <v>66</v>
      </c>
      <c r="B28" s="316" t="s">
        <v>246</v>
      </c>
      <c r="C28" s="172"/>
      <c r="D28" s="173"/>
      <c r="E28" s="171"/>
      <c r="F28" s="172"/>
      <c r="G28" s="173"/>
      <c r="H28" s="171"/>
      <c r="I28" s="172"/>
      <c r="J28" s="173"/>
      <c r="K28" s="171"/>
      <c r="L28" s="172"/>
      <c r="M28" s="173"/>
      <c r="N28" s="171"/>
      <c r="O28" s="172">
        <v>0</v>
      </c>
      <c r="P28" s="173" t="s">
        <v>43</v>
      </c>
      <c r="Q28" s="171">
        <v>3</v>
      </c>
      <c r="R28" s="172">
        <v>0</v>
      </c>
      <c r="S28" s="173" t="s">
        <v>43</v>
      </c>
      <c r="T28" s="171">
        <v>3</v>
      </c>
      <c r="U28" s="208"/>
      <c r="V28" s="209">
        <v>6</v>
      </c>
    </row>
    <row r="29" spans="1:22" ht="15.75" thickBot="1" x14ac:dyDescent="0.3">
      <c r="A29" s="271"/>
      <c r="B29" s="320" t="s">
        <v>222</v>
      </c>
      <c r="C29" s="175"/>
      <c r="D29" s="176"/>
      <c r="E29" s="174"/>
      <c r="F29" s="175"/>
      <c r="G29" s="176"/>
      <c r="H29" s="174"/>
      <c r="I29" s="175"/>
      <c r="J29" s="176"/>
      <c r="K29" s="174">
        <v>3</v>
      </c>
      <c r="L29" s="175"/>
      <c r="M29" s="176"/>
      <c r="N29" s="174">
        <v>3</v>
      </c>
      <c r="O29" s="175"/>
      <c r="P29" s="176"/>
      <c r="Q29" s="174">
        <v>2</v>
      </c>
      <c r="R29" s="175"/>
      <c r="S29" s="176"/>
      <c r="T29" s="174">
        <v>1</v>
      </c>
      <c r="U29" s="210"/>
      <c r="V29" s="211">
        <f>E29+H29+K29+N29+Q29+T29</f>
        <v>9</v>
      </c>
    </row>
    <row r="30" spans="1:22" s="374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83">
        <f>15*(C30+F30+I30+L30+O30+R30)</f>
        <v>90</v>
      </c>
      <c r="V30" s="361">
        <f>E30+H30+K30+N30+Q30+T30</f>
        <v>0</v>
      </c>
    </row>
    <row r="31" spans="1:22" ht="15.75" thickBot="1" x14ac:dyDescent="0.3">
      <c r="A31" s="371"/>
      <c r="B31" s="177" t="s">
        <v>48</v>
      </c>
      <c r="C31" s="104">
        <f t="shared" ref="C31" si="3">SUM(C6:C30)</f>
        <v>22</v>
      </c>
      <c r="D31" s="105"/>
      <c r="E31" s="106">
        <f t="shared" ref="E31:F31" si="4">SUM(E6:E30)</f>
        <v>31</v>
      </c>
      <c r="F31" s="104">
        <f t="shared" si="4"/>
        <v>20</v>
      </c>
      <c r="G31" s="105"/>
      <c r="H31" s="106">
        <f t="shared" ref="H31:I31" si="5">SUM(H6:H30)</f>
        <v>29</v>
      </c>
      <c r="I31" s="104">
        <f t="shared" si="5"/>
        <v>19</v>
      </c>
      <c r="J31" s="105"/>
      <c r="K31" s="106">
        <f t="shared" ref="K31" si="6">SUM(K6:K30)</f>
        <v>30</v>
      </c>
      <c r="L31" s="104">
        <f>SUM(L6:L30)</f>
        <v>19</v>
      </c>
      <c r="M31" s="105"/>
      <c r="N31" s="106">
        <f>SUM(N6:N30)</f>
        <v>30</v>
      </c>
      <c r="O31" s="104">
        <f>SUM(O6:O30)-O27</f>
        <v>19</v>
      </c>
      <c r="P31" s="105"/>
      <c r="Q31" s="106">
        <f>SUM(Q6:Q30)-Q27</f>
        <v>30</v>
      </c>
      <c r="R31" s="104">
        <f>SUM(R6:R30)-R27</f>
        <v>18</v>
      </c>
      <c r="S31" s="105"/>
      <c r="T31" s="185">
        <f>SUM(T6:T30)-T27</f>
        <v>30</v>
      </c>
      <c r="U31" s="107">
        <f>SUM(U7:U30)-U27</f>
        <v>1575</v>
      </c>
      <c r="V31" s="185">
        <f>SUM(V7:V29)-V27</f>
        <v>162</v>
      </c>
    </row>
    <row r="33" spans="1:1" x14ac:dyDescent="0.25">
      <c r="A33" s="299" t="s">
        <v>210</v>
      </c>
    </row>
    <row r="34" spans="1:1" x14ac:dyDescent="0.25">
      <c r="A34" s="299" t="s">
        <v>226</v>
      </c>
    </row>
    <row r="35" spans="1:1" x14ac:dyDescent="0.25">
      <c r="A35" s="299" t="s">
        <v>211</v>
      </c>
    </row>
    <row r="36" spans="1:1" x14ac:dyDescent="0.25">
      <c r="A36" s="299" t="s">
        <v>212</v>
      </c>
    </row>
    <row r="37" spans="1:1" x14ac:dyDescent="0.25">
      <c r="A37" s="299" t="s">
        <v>308</v>
      </c>
    </row>
    <row r="38" spans="1:1" x14ac:dyDescent="0.25">
      <c r="A38" s="299" t="s">
        <v>213</v>
      </c>
    </row>
    <row r="39" spans="1:1" x14ac:dyDescent="0.25">
      <c r="A39" s="299" t="s">
        <v>214</v>
      </c>
    </row>
    <row r="40" spans="1:1" x14ac:dyDescent="0.25">
      <c r="A40" s="299" t="s">
        <v>215</v>
      </c>
    </row>
  </sheetData>
  <sheetProtection password="E1AE" sheet="1" objects="1" scenarios="1"/>
  <mergeCells count="13">
    <mergeCell ref="A1:V1"/>
    <mergeCell ref="A2:V2"/>
    <mergeCell ref="A3:V3"/>
    <mergeCell ref="A4:A5"/>
    <mergeCell ref="V4:V5"/>
    <mergeCell ref="U4:U5"/>
    <mergeCell ref="B4:B5"/>
    <mergeCell ref="C4:E4"/>
    <mergeCell ref="F4:H4"/>
    <mergeCell ref="I4:K4"/>
    <mergeCell ref="L4:N4"/>
    <mergeCell ref="O4:Q4"/>
    <mergeCell ref="R4:T4"/>
  </mergeCells>
  <printOptions horizontalCentered="1"/>
  <pageMargins left="0.70866141732283472" right="0.55000000000000004" top="0.74803149606299213" bottom="0.74803149606299213" header="0.31496062992125984" footer="0.31496062992125984"/>
  <pageSetup paperSize="9" scale="8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V39"/>
  <sheetViews>
    <sheetView workbookViewId="0">
      <selection activeCell="B19" sqref="B19"/>
    </sheetView>
  </sheetViews>
  <sheetFormatPr defaultRowHeight="15" x14ac:dyDescent="0.25"/>
  <cols>
    <col min="1" max="1" width="21.140625" style="249" customWidth="1"/>
    <col min="2" max="2" width="35.85546875" style="249" bestFit="1" customWidth="1"/>
    <col min="3" max="4" width="5" style="249" customWidth="1"/>
    <col min="5" max="5" width="5" customWidth="1"/>
    <col min="6" max="7" width="5" style="249" customWidth="1"/>
    <col min="8" max="8" width="5" customWidth="1"/>
    <col min="9" max="10" width="5" style="249" customWidth="1"/>
    <col min="11" max="11" width="5" customWidth="1"/>
    <col min="12" max="13" width="5" style="249" customWidth="1"/>
    <col min="14" max="14" width="5" customWidth="1"/>
    <col min="15" max="16" width="5" style="249" customWidth="1"/>
    <col min="17" max="17" width="5" customWidth="1"/>
    <col min="18" max="19" width="5" style="249" customWidth="1"/>
    <col min="20" max="20" width="5" customWidth="1"/>
    <col min="21" max="22" width="5.7109375" customWidth="1"/>
  </cols>
  <sheetData>
    <row r="1" spans="1:22" x14ac:dyDescent="0.25">
      <c r="A1" s="428" t="s">
        <v>316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E6+H6+K6+N6+Q6+T6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23">
        <f t="shared" ref="V7:V12" si="0">E7+H7+K7+N7+Q7+T7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23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28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126</v>
      </c>
      <c r="B16" s="80" t="s">
        <v>271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205">
        <v>180</v>
      </c>
      <c r="V16" s="200">
        <f t="shared" ref="V16:V26" si="1">E16+H16+K16+N16+Q16+T16</f>
        <v>42</v>
      </c>
    </row>
    <row r="17" spans="1:22" x14ac:dyDescent="0.25">
      <c r="A17" s="111" t="s">
        <v>127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si="1"/>
        <v>4</v>
      </c>
    </row>
    <row r="18" spans="1:22" x14ac:dyDescent="0.25">
      <c r="A18" s="111" t="s">
        <v>128</v>
      </c>
      <c r="B18" s="80" t="s">
        <v>265</v>
      </c>
      <c r="C18" s="148">
        <v>1</v>
      </c>
      <c r="D18" s="149" t="s">
        <v>33</v>
      </c>
      <c r="E18" s="81">
        <v>1</v>
      </c>
      <c r="F18" s="148">
        <v>1</v>
      </c>
      <c r="G18" s="149" t="s">
        <v>33</v>
      </c>
      <c r="H18" s="81">
        <v>1</v>
      </c>
      <c r="I18" s="148">
        <v>1</v>
      </c>
      <c r="J18" s="149" t="s">
        <v>33</v>
      </c>
      <c r="K18" s="81">
        <v>1</v>
      </c>
      <c r="L18" s="148">
        <v>1</v>
      </c>
      <c r="M18" s="149" t="s">
        <v>33</v>
      </c>
      <c r="N18" s="81">
        <v>1</v>
      </c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6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v>90</v>
      </c>
      <c r="V19" s="200">
        <f t="shared" si="1"/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68"/>
      <c r="V20" s="200">
        <f t="shared" si="1"/>
        <v>3</v>
      </c>
    </row>
    <row r="21" spans="1:22" x14ac:dyDescent="0.25">
      <c r="A21" s="111" t="s">
        <v>115</v>
      </c>
      <c r="B21" s="84" t="s">
        <v>242</v>
      </c>
      <c r="C21" s="381">
        <v>4</v>
      </c>
      <c r="D21" s="382" t="s">
        <v>37</v>
      </c>
      <c r="E21" s="45">
        <v>4</v>
      </c>
      <c r="F21" s="381">
        <v>4</v>
      </c>
      <c r="G21" s="382" t="s">
        <v>37</v>
      </c>
      <c r="H21" s="45">
        <v>4</v>
      </c>
      <c r="I21" s="381">
        <v>4</v>
      </c>
      <c r="J21" s="382" t="s">
        <v>37</v>
      </c>
      <c r="K21" s="45">
        <v>4</v>
      </c>
      <c r="L21" s="381">
        <v>4</v>
      </c>
      <c r="M21" s="382" t="s">
        <v>37</v>
      </c>
      <c r="N21" s="45">
        <v>4</v>
      </c>
      <c r="O21" s="381">
        <v>4</v>
      </c>
      <c r="P21" s="382" t="s">
        <v>37</v>
      </c>
      <c r="Q21" s="45">
        <v>4</v>
      </c>
      <c r="R21" s="381">
        <v>4</v>
      </c>
      <c r="S21" s="382" t="s">
        <v>37</v>
      </c>
      <c r="T21" s="45">
        <v>4</v>
      </c>
      <c r="U21" s="190">
        <v>360</v>
      </c>
      <c r="V21" s="201">
        <f t="shared" si="1"/>
        <v>24</v>
      </c>
    </row>
    <row r="22" spans="1:22" x14ac:dyDescent="0.25">
      <c r="A22" s="111" t="s">
        <v>58</v>
      </c>
      <c r="B22" s="84" t="s">
        <v>266</v>
      </c>
      <c r="C22" s="381">
        <v>1</v>
      </c>
      <c r="D22" s="382" t="s">
        <v>37</v>
      </c>
      <c r="E22" s="45">
        <v>3</v>
      </c>
      <c r="F22" s="381">
        <v>1</v>
      </c>
      <c r="G22" s="382" t="s">
        <v>37</v>
      </c>
      <c r="H22" s="45">
        <v>3</v>
      </c>
      <c r="I22" s="381">
        <v>1</v>
      </c>
      <c r="J22" s="382" t="s">
        <v>37</v>
      </c>
      <c r="K22" s="45">
        <v>3</v>
      </c>
      <c r="L22" s="381">
        <v>1</v>
      </c>
      <c r="M22" s="382" t="s">
        <v>37</v>
      </c>
      <c r="N22" s="45">
        <v>3</v>
      </c>
      <c r="O22" s="381">
        <v>1</v>
      </c>
      <c r="P22" s="382" t="s">
        <v>37</v>
      </c>
      <c r="Q22" s="45">
        <v>3</v>
      </c>
      <c r="R22" s="381">
        <v>1</v>
      </c>
      <c r="S22" s="382" t="s">
        <v>37</v>
      </c>
      <c r="T22" s="45">
        <v>3</v>
      </c>
      <c r="U22" s="190">
        <v>90</v>
      </c>
      <c r="V22" s="201">
        <f t="shared" si="1"/>
        <v>18</v>
      </c>
    </row>
    <row r="23" spans="1:22" x14ac:dyDescent="0.25">
      <c r="A23" s="111" t="s">
        <v>116</v>
      </c>
      <c r="B23" s="84" t="s">
        <v>264</v>
      </c>
      <c r="C23" s="381"/>
      <c r="D23" s="382"/>
      <c r="E23" s="45"/>
      <c r="F23" s="381"/>
      <c r="G23" s="382"/>
      <c r="H23" s="45"/>
      <c r="I23" s="381">
        <v>2</v>
      </c>
      <c r="J23" s="382" t="s">
        <v>37</v>
      </c>
      <c r="K23" s="45">
        <v>2</v>
      </c>
      <c r="L23" s="381">
        <v>2</v>
      </c>
      <c r="M23" s="382" t="s">
        <v>37</v>
      </c>
      <c r="N23" s="45">
        <v>2</v>
      </c>
      <c r="O23" s="381"/>
      <c r="P23" s="382"/>
      <c r="Q23" s="45"/>
      <c r="R23" s="381"/>
      <c r="S23" s="382"/>
      <c r="T23" s="45"/>
      <c r="U23" s="190">
        <v>60</v>
      </c>
      <c r="V23" s="201">
        <f t="shared" si="1"/>
        <v>4</v>
      </c>
    </row>
    <row r="24" spans="1:22" x14ac:dyDescent="0.25">
      <c r="A24" s="262" t="s">
        <v>121</v>
      </c>
      <c r="B24" s="85" t="s">
        <v>254</v>
      </c>
      <c r="C24" s="53">
        <v>1</v>
      </c>
      <c r="D24" s="54" t="s">
        <v>37</v>
      </c>
      <c r="E24" s="123">
        <v>1</v>
      </c>
      <c r="F24" s="53">
        <v>1</v>
      </c>
      <c r="G24" s="54" t="s">
        <v>33</v>
      </c>
      <c r="H24" s="123">
        <v>1</v>
      </c>
      <c r="I24" s="53"/>
      <c r="J24" s="54"/>
      <c r="K24" s="123"/>
      <c r="L24" s="53"/>
      <c r="M24" s="54"/>
      <c r="N24" s="123"/>
      <c r="O24" s="53"/>
      <c r="P24" s="54"/>
      <c r="Q24" s="123"/>
      <c r="R24" s="53"/>
      <c r="S24" s="54"/>
      <c r="T24" s="123"/>
      <c r="U24" s="169">
        <v>30</v>
      </c>
      <c r="V24" s="202">
        <f t="shared" si="1"/>
        <v>2</v>
      </c>
    </row>
    <row r="25" spans="1:22" x14ac:dyDescent="0.25">
      <c r="A25" s="156" t="s">
        <v>65</v>
      </c>
      <c r="B25" s="85" t="s">
        <v>231</v>
      </c>
      <c r="C25" s="53"/>
      <c r="D25" s="54"/>
      <c r="E25" s="123"/>
      <c r="F25" s="53"/>
      <c r="G25" s="54"/>
      <c r="H25" s="123"/>
      <c r="I25" s="53"/>
      <c r="J25" s="54"/>
      <c r="K25" s="123"/>
      <c r="L25" s="53"/>
      <c r="M25" s="54"/>
      <c r="N25" s="123"/>
      <c r="O25" s="53">
        <v>4</v>
      </c>
      <c r="P25" s="54" t="s">
        <v>43</v>
      </c>
      <c r="Q25" s="123">
        <v>2</v>
      </c>
      <c r="R25" s="53">
        <v>4</v>
      </c>
      <c r="S25" s="54" t="s">
        <v>37</v>
      </c>
      <c r="T25" s="123">
        <v>2</v>
      </c>
      <c r="U25" s="169">
        <v>120</v>
      </c>
      <c r="V25" s="202">
        <f t="shared" si="1"/>
        <v>4</v>
      </c>
    </row>
    <row r="26" spans="1:22" x14ac:dyDescent="0.25">
      <c r="A26" s="372" t="s">
        <v>209</v>
      </c>
      <c r="B26" s="266" t="s">
        <v>224</v>
      </c>
      <c r="C26" s="267"/>
      <c r="D26" s="268"/>
      <c r="E26" s="333"/>
      <c r="F26" s="267"/>
      <c r="G26" s="268"/>
      <c r="H26" s="333"/>
      <c r="I26" s="267"/>
      <c r="J26" s="268"/>
      <c r="K26" s="333"/>
      <c r="L26" s="267"/>
      <c r="M26" s="268"/>
      <c r="N26" s="333"/>
      <c r="O26" s="267">
        <v>4</v>
      </c>
      <c r="P26" s="268" t="s">
        <v>43</v>
      </c>
      <c r="Q26" s="333">
        <v>2</v>
      </c>
      <c r="R26" s="267">
        <v>4</v>
      </c>
      <c r="S26" s="268" t="s">
        <v>43</v>
      </c>
      <c r="T26" s="333">
        <v>2</v>
      </c>
      <c r="U26" s="288">
        <f t="shared" ref="U26" si="2">15*(C26+F26+I26+L26+O26+R26)</f>
        <v>120</v>
      </c>
      <c r="V26" s="349">
        <f t="shared" si="1"/>
        <v>4</v>
      </c>
    </row>
    <row r="27" spans="1:22" x14ac:dyDescent="0.25">
      <c r="A27" s="362" t="s">
        <v>66</v>
      </c>
      <c r="B27" s="369" t="s">
        <v>246</v>
      </c>
      <c r="C27" s="60"/>
      <c r="D27" s="61"/>
      <c r="E27" s="59"/>
      <c r="F27" s="60"/>
      <c r="G27" s="61"/>
      <c r="H27" s="59"/>
      <c r="I27" s="60"/>
      <c r="J27" s="61"/>
      <c r="K27" s="59"/>
      <c r="L27" s="60"/>
      <c r="M27" s="61"/>
      <c r="N27" s="59"/>
      <c r="O27" s="60"/>
      <c r="P27" s="61" t="s">
        <v>43</v>
      </c>
      <c r="Q27" s="59">
        <v>3</v>
      </c>
      <c r="R27" s="60"/>
      <c r="S27" s="61" t="s">
        <v>43</v>
      </c>
      <c r="T27" s="59">
        <v>3</v>
      </c>
      <c r="U27" s="182"/>
      <c r="V27" s="183">
        <v>6</v>
      </c>
    </row>
    <row r="28" spans="1:22" ht="15.75" thickBot="1" x14ac:dyDescent="0.3">
      <c r="A28" s="271"/>
      <c r="B28" s="370" t="s">
        <v>222</v>
      </c>
      <c r="C28" s="67"/>
      <c r="D28" s="68"/>
      <c r="E28" s="66"/>
      <c r="F28" s="67"/>
      <c r="G28" s="68"/>
      <c r="H28" s="66">
        <v>2</v>
      </c>
      <c r="I28" s="67"/>
      <c r="J28" s="68"/>
      <c r="K28" s="66">
        <v>3</v>
      </c>
      <c r="L28" s="67"/>
      <c r="M28" s="68"/>
      <c r="N28" s="66">
        <v>3</v>
      </c>
      <c r="O28" s="67"/>
      <c r="P28" s="68"/>
      <c r="Q28" s="66">
        <v>2</v>
      </c>
      <c r="R28" s="67"/>
      <c r="S28" s="68"/>
      <c r="T28" s="66">
        <v>1</v>
      </c>
      <c r="U28" s="70"/>
      <c r="V28" s="184">
        <f>E28+H28+K28+N28+Q28+T28</f>
        <v>11</v>
      </c>
    </row>
    <row r="29" spans="1:22" s="374" customFormat="1" ht="15.75" thickBot="1" x14ac:dyDescent="0.3">
      <c r="A29" s="365" t="s">
        <v>202</v>
      </c>
      <c r="B29" s="354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83">
        <f>15*(C29+F29+I29+L29+O29+R29)</f>
        <v>90</v>
      </c>
      <c r="V29" s="361">
        <f>E29+H29+K29+N29+Q29+T29</f>
        <v>0</v>
      </c>
    </row>
    <row r="30" spans="1:22" ht="15.75" thickBot="1" x14ac:dyDescent="0.3">
      <c r="A30" s="371"/>
      <c r="B30" s="103" t="s">
        <v>48</v>
      </c>
      <c r="C30" s="104">
        <f>SUM(C5:C29)</f>
        <v>21</v>
      </c>
      <c r="D30" s="105"/>
      <c r="E30" s="106">
        <f>SUM(E5:E29)</f>
        <v>30</v>
      </c>
      <c r="F30" s="104">
        <f>SUM(F5:F29)</f>
        <v>19</v>
      </c>
      <c r="G30" s="105"/>
      <c r="H30" s="106">
        <f>SUM(H5:H29)</f>
        <v>30</v>
      </c>
      <c r="I30" s="104">
        <f>SUM(I5:I29)</f>
        <v>19</v>
      </c>
      <c r="J30" s="105"/>
      <c r="K30" s="106">
        <f>SUM(K5:K29)</f>
        <v>30</v>
      </c>
      <c r="L30" s="104">
        <f>SUM(L5:L29)</f>
        <v>19</v>
      </c>
      <c r="M30" s="105"/>
      <c r="N30" s="106">
        <f>SUM(N5:N29)</f>
        <v>30</v>
      </c>
      <c r="O30" s="104">
        <f>SUM(O5:O29)-O24</f>
        <v>23</v>
      </c>
      <c r="P30" s="105"/>
      <c r="Q30" s="106">
        <f>SUM(Q5:Q29)-Q24</f>
        <v>32</v>
      </c>
      <c r="R30" s="104">
        <f>SUM(R5:R29)-R25</f>
        <v>18</v>
      </c>
      <c r="S30" s="105"/>
      <c r="T30" s="106">
        <f>SUM(T5:T29)-T25</f>
        <v>30</v>
      </c>
      <c r="U30" s="107">
        <f>SUM(U6:U28)-U25</f>
        <v>1635</v>
      </c>
      <c r="V30" s="185">
        <f>SUM(V6:V28)-V25</f>
        <v>180</v>
      </c>
    </row>
    <row r="32" spans="1:22" x14ac:dyDescent="0.25">
      <c r="A32" s="299" t="s">
        <v>210</v>
      </c>
    </row>
    <row r="33" spans="1:1" x14ac:dyDescent="0.25">
      <c r="A33" s="299" t="s">
        <v>226</v>
      </c>
    </row>
    <row r="34" spans="1:1" x14ac:dyDescent="0.25">
      <c r="A34" s="299" t="s">
        <v>211</v>
      </c>
    </row>
    <row r="35" spans="1:1" x14ac:dyDescent="0.25">
      <c r="A35" s="299" t="s">
        <v>212</v>
      </c>
    </row>
    <row r="36" spans="1:1" x14ac:dyDescent="0.25">
      <c r="A36" s="299" t="s">
        <v>308</v>
      </c>
    </row>
    <row r="37" spans="1:1" x14ac:dyDescent="0.25">
      <c r="A37" s="299" t="s">
        <v>213</v>
      </c>
    </row>
    <row r="38" spans="1:1" x14ac:dyDescent="0.25">
      <c r="A38" s="299" t="s">
        <v>214</v>
      </c>
    </row>
    <row r="39" spans="1:1" x14ac:dyDescent="0.25">
      <c r="A3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95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39"/>
  <sheetViews>
    <sheetView workbookViewId="0">
      <selection activeCell="B19" sqref="B19"/>
    </sheetView>
  </sheetViews>
  <sheetFormatPr defaultRowHeight="15" x14ac:dyDescent="0.25"/>
  <cols>
    <col min="1" max="1" width="18.5703125" style="249" bestFit="1" customWidth="1"/>
    <col min="2" max="2" width="38.28515625" style="249" customWidth="1"/>
    <col min="3" max="4" width="5.42578125" style="249" customWidth="1"/>
    <col min="5" max="5" width="5.42578125" customWidth="1"/>
    <col min="6" max="7" width="5.42578125" style="249" customWidth="1"/>
    <col min="8" max="8" width="5.42578125" customWidth="1"/>
    <col min="9" max="10" width="5.42578125" style="249" customWidth="1"/>
    <col min="11" max="11" width="5.42578125" customWidth="1"/>
    <col min="12" max="13" width="5.42578125" style="249" customWidth="1"/>
    <col min="14" max="14" width="5.42578125" customWidth="1"/>
    <col min="15" max="16" width="5.42578125" style="249" customWidth="1"/>
    <col min="17" max="17" width="5.42578125" customWidth="1"/>
    <col min="18" max="19" width="5.42578125" style="249" customWidth="1"/>
    <col min="20" max="22" width="5.42578125" customWidth="1"/>
  </cols>
  <sheetData>
    <row r="1" spans="1:22" x14ac:dyDescent="0.25">
      <c r="A1" s="428" t="s">
        <v>314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112</v>
      </c>
      <c r="B16" s="79" t="s">
        <v>267</v>
      </c>
      <c r="C16" s="308">
        <v>2</v>
      </c>
      <c r="D16" s="309" t="s">
        <v>33</v>
      </c>
      <c r="E16" s="164">
        <v>7</v>
      </c>
      <c r="F16" s="308">
        <v>2</v>
      </c>
      <c r="G16" s="309" t="s">
        <v>33</v>
      </c>
      <c r="H16" s="164">
        <v>7</v>
      </c>
      <c r="I16" s="308">
        <v>2</v>
      </c>
      <c r="J16" s="309" t="s">
        <v>33</v>
      </c>
      <c r="K16" s="164">
        <v>7</v>
      </c>
      <c r="L16" s="308">
        <v>2</v>
      </c>
      <c r="M16" s="309" t="s">
        <v>33</v>
      </c>
      <c r="N16" s="164">
        <v>7</v>
      </c>
      <c r="O16" s="308">
        <v>2</v>
      </c>
      <c r="P16" s="309" t="s">
        <v>33</v>
      </c>
      <c r="Q16" s="164">
        <v>7</v>
      </c>
      <c r="R16" s="308">
        <v>2</v>
      </c>
      <c r="S16" s="309" t="s">
        <v>43</v>
      </c>
      <c r="T16" s="164">
        <v>7</v>
      </c>
      <c r="U16" s="198">
        <v>180</v>
      </c>
      <c r="V16" s="199">
        <f>E16+H16+K16+N16+Q16+T16</f>
        <v>42</v>
      </c>
    </row>
    <row r="17" spans="1:22" x14ac:dyDescent="0.25">
      <c r="A17" s="111" t="s">
        <v>113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ref="V17:V26" si="1">E17+H17+K17+N17+Q17+T17</f>
        <v>4</v>
      </c>
    </row>
    <row r="18" spans="1:22" x14ac:dyDescent="0.25">
      <c r="A18" s="111" t="s">
        <v>114</v>
      </c>
      <c r="B18" s="80" t="s">
        <v>265</v>
      </c>
      <c r="C18" s="148">
        <v>1</v>
      </c>
      <c r="D18" s="149" t="s">
        <v>33</v>
      </c>
      <c r="E18" s="81">
        <v>1</v>
      </c>
      <c r="F18" s="148">
        <v>1</v>
      </c>
      <c r="G18" s="149" t="s">
        <v>33</v>
      </c>
      <c r="H18" s="81">
        <v>1</v>
      </c>
      <c r="I18" s="148">
        <v>1</v>
      </c>
      <c r="J18" s="149" t="s">
        <v>33</v>
      </c>
      <c r="K18" s="81">
        <v>1</v>
      </c>
      <c r="L18" s="148">
        <v>1</v>
      </c>
      <c r="M18" s="149" t="s">
        <v>33</v>
      </c>
      <c r="N18" s="81">
        <v>1</v>
      </c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6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v>90</v>
      </c>
      <c r="V19" s="200">
        <f t="shared" si="1"/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68"/>
      <c r="V20" s="200">
        <f t="shared" si="1"/>
        <v>3</v>
      </c>
    </row>
    <row r="21" spans="1:22" x14ac:dyDescent="0.25">
      <c r="A21" s="111" t="s">
        <v>115</v>
      </c>
      <c r="B21" s="84" t="s">
        <v>242</v>
      </c>
      <c r="C21" s="381">
        <v>4</v>
      </c>
      <c r="D21" s="382" t="s">
        <v>37</v>
      </c>
      <c r="E21" s="45">
        <v>4</v>
      </c>
      <c r="F21" s="381">
        <v>4</v>
      </c>
      <c r="G21" s="382" t="s">
        <v>37</v>
      </c>
      <c r="H21" s="45">
        <v>4</v>
      </c>
      <c r="I21" s="381">
        <v>4</v>
      </c>
      <c r="J21" s="382" t="s">
        <v>37</v>
      </c>
      <c r="K21" s="45">
        <v>4</v>
      </c>
      <c r="L21" s="381">
        <v>4</v>
      </c>
      <c r="M21" s="382" t="s">
        <v>37</v>
      </c>
      <c r="N21" s="45">
        <v>4</v>
      </c>
      <c r="O21" s="381">
        <v>4</v>
      </c>
      <c r="P21" s="382" t="s">
        <v>37</v>
      </c>
      <c r="Q21" s="45">
        <v>4</v>
      </c>
      <c r="R21" s="381">
        <v>4</v>
      </c>
      <c r="S21" s="382" t="s">
        <v>37</v>
      </c>
      <c r="T21" s="45">
        <v>4</v>
      </c>
      <c r="U21" s="190">
        <v>360</v>
      </c>
      <c r="V21" s="201">
        <f t="shared" si="1"/>
        <v>24</v>
      </c>
    </row>
    <row r="22" spans="1:22" x14ac:dyDescent="0.25">
      <c r="A22" s="111" t="s">
        <v>58</v>
      </c>
      <c r="B22" s="84" t="s">
        <v>266</v>
      </c>
      <c r="C22" s="381">
        <v>1</v>
      </c>
      <c r="D22" s="382" t="s">
        <v>37</v>
      </c>
      <c r="E22" s="45">
        <v>3</v>
      </c>
      <c r="F22" s="381">
        <v>1</v>
      </c>
      <c r="G22" s="382" t="s">
        <v>37</v>
      </c>
      <c r="H22" s="45">
        <v>3</v>
      </c>
      <c r="I22" s="381">
        <v>1</v>
      </c>
      <c r="J22" s="382" t="s">
        <v>37</v>
      </c>
      <c r="K22" s="45">
        <v>3</v>
      </c>
      <c r="L22" s="381">
        <v>1</v>
      </c>
      <c r="M22" s="382" t="s">
        <v>37</v>
      </c>
      <c r="N22" s="45">
        <v>3</v>
      </c>
      <c r="O22" s="381">
        <v>1</v>
      </c>
      <c r="P22" s="382" t="s">
        <v>37</v>
      </c>
      <c r="Q22" s="45">
        <v>3</v>
      </c>
      <c r="R22" s="381">
        <v>1</v>
      </c>
      <c r="S22" s="382" t="s">
        <v>37</v>
      </c>
      <c r="T22" s="45">
        <v>3</v>
      </c>
      <c r="U22" s="190">
        <v>90</v>
      </c>
      <c r="V22" s="201">
        <f t="shared" si="1"/>
        <v>18</v>
      </c>
    </row>
    <row r="23" spans="1:22" x14ac:dyDescent="0.25">
      <c r="A23" s="111" t="s">
        <v>116</v>
      </c>
      <c r="B23" s="84" t="s">
        <v>264</v>
      </c>
      <c r="C23" s="381"/>
      <c r="D23" s="382"/>
      <c r="E23" s="45"/>
      <c r="F23" s="381"/>
      <c r="G23" s="382"/>
      <c r="H23" s="45"/>
      <c r="I23" s="381">
        <v>2</v>
      </c>
      <c r="J23" s="382" t="s">
        <v>37</v>
      </c>
      <c r="K23" s="45">
        <v>2</v>
      </c>
      <c r="L23" s="381">
        <v>2</v>
      </c>
      <c r="M23" s="382" t="s">
        <v>37</v>
      </c>
      <c r="N23" s="45">
        <v>2</v>
      </c>
      <c r="O23" s="381"/>
      <c r="P23" s="382"/>
      <c r="Q23" s="45"/>
      <c r="R23" s="381"/>
      <c r="S23" s="382"/>
      <c r="T23" s="45"/>
      <c r="U23" s="190">
        <v>60</v>
      </c>
      <c r="V23" s="201">
        <f t="shared" si="1"/>
        <v>4</v>
      </c>
    </row>
    <row r="24" spans="1:22" x14ac:dyDescent="0.25">
      <c r="A24" s="262" t="s">
        <v>121</v>
      </c>
      <c r="B24" s="85" t="s">
        <v>254</v>
      </c>
      <c r="C24" s="53">
        <v>1</v>
      </c>
      <c r="D24" s="54" t="s">
        <v>37</v>
      </c>
      <c r="E24" s="123">
        <v>1</v>
      </c>
      <c r="F24" s="53">
        <v>1</v>
      </c>
      <c r="G24" s="54" t="s">
        <v>33</v>
      </c>
      <c r="H24" s="123">
        <v>1</v>
      </c>
      <c r="I24" s="53"/>
      <c r="J24" s="54"/>
      <c r="K24" s="123"/>
      <c r="L24" s="53"/>
      <c r="M24" s="54"/>
      <c r="N24" s="123"/>
      <c r="O24" s="53"/>
      <c r="P24" s="54"/>
      <c r="Q24" s="123"/>
      <c r="R24" s="53"/>
      <c r="S24" s="54"/>
      <c r="T24" s="123"/>
      <c r="U24" s="169">
        <v>30</v>
      </c>
      <c r="V24" s="202">
        <f t="shared" si="1"/>
        <v>2</v>
      </c>
    </row>
    <row r="25" spans="1:22" x14ac:dyDescent="0.25">
      <c r="A25" s="156" t="s">
        <v>65</v>
      </c>
      <c r="B25" s="85" t="s">
        <v>231</v>
      </c>
      <c r="C25" s="53"/>
      <c r="D25" s="54"/>
      <c r="E25" s="123"/>
      <c r="F25" s="53"/>
      <c r="G25" s="54"/>
      <c r="H25" s="123"/>
      <c r="I25" s="53"/>
      <c r="J25" s="54"/>
      <c r="K25" s="123"/>
      <c r="L25" s="53"/>
      <c r="M25" s="54"/>
      <c r="N25" s="123"/>
      <c r="O25" s="53">
        <v>4</v>
      </c>
      <c r="P25" s="54" t="s">
        <v>43</v>
      </c>
      <c r="Q25" s="123">
        <v>2</v>
      </c>
      <c r="R25" s="53">
        <v>4</v>
      </c>
      <c r="S25" s="54" t="s">
        <v>37</v>
      </c>
      <c r="T25" s="123">
        <v>2</v>
      </c>
      <c r="U25" s="169">
        <v>120</v>
      </c>
      <c r="V25" s="202">
        <f t="shared" si="1"/>
        <v>4</v>
      </c>
    </row>
    <row r="26" spans="1:22" x14ac:dyDescent="0.25">
      <c r="A26" s="372" t="s">
        <v>209</v>
      </c>
      <c r="B26" s="266" t="s">
        <v>224</v>
      </c>
      <c r="C26" s="267"/>
      <c r="D26" s="268"/>
      <c r="E26" s="333"/>
      <c r="F26" s="267"/>
      <c r="G26" s="268"/>
      <c r="H26" s="333"/>
      <c r="I26" s="267"/>
      <c r="J26" s="268"/>
      <c r="K26" s="333"/>
      <c r="L26" s="267"/>
      <c r="M26" s="268"/>
      <c r="N26" s="333"/>
      <c r="O26" s="267">
        <v>4</v>
      </c>
      <c r="P26" s="268" t="s">
        <v>43</v>
      </c>
      <c r="Q26" s="333">
        <v>2</v>
      </c>
      <c r="R26" s="267">
        <v>4</v>
      </c>
      <c r="S26" s="268" t="s">
        <v>43</v>
      </c>
      <c r="T26" s="333">
        <v>2</v>
      </c>
      <c r="U26" s="288">
        <f t="shared" ref="U26" si="2">15*(C26+F26+I26+L26+O26+R26)</f>
        <v>120</v>
      </c>
      <c r="V26" s="349">
        <f t="shared" si="1"/>
        <v>4</v>
      </c>
    </row>
    <row r="27" spans="1:22" x14ac:dyDescent="0.25">
      <c r="A27" s="362" t="s">
        <v>66</v>
      </c>
      <c r="B27" s="369" t="s">
        <v>246</v>
      </c>
      <c r="C27" s="94"/>
      <c r="D27" s="95"/>
      <c r="E27" s="93"/>
      <c r="F27" s="94"/>
      <c r="G27" s="95"/>
      <c r="H27" s="93"/>
      <c r="I27" s="94"/>
      <c r="J27" s="95"/>
      <c r="K27" s="93"/>
      <c r="L27" s="94"/>
      <c r="M27" s="95"/>
      <c r="N27" s="93"/>
      <c r="O27" s="94">
        <v>0</v>
      </c>
      <c r="P27" s="95" t="s">
        <v>43</v>
      </c>
      <c r="Q27" s="93">
        <v>3</v>
      </c>
      <c r="R27" s="94">
        <v>0</v>
      </c>
      <c r="S27" s="95">
        <v>0</v>
      </c>
      <c r="T27" s="93">
        <v>3</v>
      </c>
      <c r="U27" s="63"/>
      <c r="V27" s="204">
        <v>6</v>
      </c>
    </row>
    <row r="28" spans="1:22" ht="15.75" thickBot="1" x14ac:dyDescent="0.3">
      <c r="A28" s="271"/>
      <c r="B28" s="370" t="s">
        <v>222</v>
      </c>
      <c r="C28" s="67"/>
      <c r="D28" s="68"/>
      <c r="E28" s="66"/>
      <c r="F28" s="67"/>
      <c r="G28" s="68"/>
      <c r="H28" s="66">
        <v>2</v>
      </c>
      <c r="I28" s="67"/>
      <c r="J28" s="68"/>
      <c r="K28" s="66">
        <v>3</v>
      </c>
      <c r="L28" s="67"/>
      <c r="M28" s="68"/>
      <c r="N28" s="66">
        <v>3</v>
      </c>
      <c r="O28" s="67"/>
      <c r="P28" s="68"/>
      <c r="Q28" s="66">
        <v>2</v>
      </c>
      <c r="R28" s="67"/>
      <c r="S28" s="68"/>
      <c r="T28" s="66">
        <v>1</v>
      </c>
      <c r="U28" s="70"/>
      <c r="V28" s="184">
        <f>SUM(E28+H28+K28+N28+Q28+T28)</f>
        <v>11</v>
      </c>
    </row>
    <row r="29" spans="1:22" s="376" customFormat="1" ht="15.75" thickBot="1" x14ac:dyDescent="0.3">
      <c r="A29" s="365" t="s">
        <v>202</v>
      </c>
      <c r="B29" s="354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83">
        <f>15*(C29+F29+I29+L29+O29+R29)</f>
        <v>90</v>
      </c>
      <c r="V29" s="361">
        <f>E29+H29+K29+N29+Q29+T29</f>
        <v>0</v>
      </c>
    </row>
    <row r="30" spans="1:22" ht="15.75" thickBot="1" x14ac:dyDescent="0.3">
      <c r="A30" s="371"/>
      <c r="B30" s="103" t="s">
        <v>48</v>
      </c>
      <c r="C30" s="104">
        <f>SUM(C6:C29)</f>
        <v>21</v>
      </c>
      <c r="D30" s="105"/>
      <c r="E30" s="106">
        <f>SUM(E6:E29)</f>
        <v>30</v>
      </c>
      <c r="F30" s="104">
        <f t="shared" ref="F30" si="3">SUM(F6:F29)</f>
        <v>19</v>
      </c>
      <c r="G30" s="105"/>
      <c r="H30" s="106">
        <f t="shared" ref="H30:I30" si="4">SUM(H6:H29)</f>
        <v>30</v>
      </c>
      <c r="I30" s="104">
        <f t="shared" si="4"/>
        <v>19</v>
      </c>
      <c r="J30" s="105"/>
      <c r="K30" s="106">
        <f t="shared" ref="K30" si="5">SUM(K6:K29)</f>
        <v>30</v>
      </c>
      <c r="L30" s="104">
        <f>SUM(L6:L29)</f>
        <v>19</v>
      </c>
      <c r="M30" s="105"/>
      <c r="N30" s="106">
        <f>SUM(N6:N29)</f>
        <v>30</v>
      </c>
      <c r="O30" s="104">
        <f>SUM(O5:O29)-O26</f>
        <v>19</v>
      </c>
      <c r="P30" s="105"/>
      <c r="Q30" s="106">
        <f>SUM(Q5:Q29)-Q26</f>
        <v>30</v>
      </c>
      <c r="R30" s="104">
        <f>SUM(R5:R29)-R26</f>
        <v>18</v>
      </c>
      <c r="S30" s="105"/>
      <c r="T30" s="185">
        <f>SUM(T5:T29)-T26</f>
        <v>30</v>
      </c>
      <c r="U30" s="384">
        <f>SUM(U5:U29)-U26</f>
        <v>1725</v>
      </c>
      <c r="V30" s="185">
        <f>SUM(V5:V29)-V26</f>
        <v>180</v>
      </c>
    </row>
    <row r="32" spans="1:22" x14ac:dyDescent="0.25">
      <c r="A32" s="299" t="s">
        <v>210</v>
      </c>
    </row>
    <row r="33" spans="1:1" x14ac:dyDescent="0.25">
      <c r="A33" s="299" t="s">
        <v>226</v>
      </c>
    </row>
    <row r="34" spans="1:1" x14ac:dyDescent="0.25">
      <c r="A34" s="299" t="s">
        <v>211</v>
      </c>
    </row>
    <row r="35" spans="1:1" x14ac:dyDescent="0.25">
      <c r="A35" s="299" t="s">
        <v>212</v>
      </c>
    </row>
    <row r="36" spans="1:1" x14ac:dyDescent="0.25">
      <c r="A36" s="299" t="s">
        <v>308</v>
      </c>
    </row>
    <row r="37" spans="1:1" x14ac:dyDescent="0.25">
      <c r="A37" s="299" t="s">
        <v>213</v>
      </c>
    </row>
    <row r="38" spans="1:1" x14ac:dyDescent="0.25">
      <c r="A38" s="299" t="s">
        <v>214</v>
      </c>
    </row>
    <row r="39" spans="1:1" x14ac:dyDescent="0.25">
      <c r="A3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39"/>
  <sheetViews>
    <sheetView workbookViewId="0">
      <selection activeCell="B19" sqref="B19"/>
    </sheetView>
  </sheetViews>
  <sheetFormatPr defaultRowHeight="15" x14ac:dyDescent="0.25"/>
  <cols>
    <col min="1" max="1" width="23.28515625" style="249" customWidth="1"/>
    <col min="2" max="2" width="31.42578125" style="249" bestFit="1" customWidth="1"/>
    <col min="3" max="4" width="5.5703125" style="249" customWidth="1"/>
    <col min="5" max="5" width="5.5703125" customWidth="1"/>
    <col min="6" max="7" width="5.5703125" style="249" customWidth="1"/>
    <col min="8" max="8" width="5.5703125" customWidth="1"/>
    <col min="9" max="10" width="5.5703125" style="249" customWidth="1"/>
    <col min="11" max="11" width="5.5703125" customWidth="1"/>
    <col min="12" max="13" width="5.5703125" style="249" customWidth="1"/>
    <col min="14" max="14" width="5.5703125" customWidth="1"/>
    <col min="15" max="16" width="5.5703125" style="249" customWidth="1"/>
    <col min="17" max="17" width="5.5703125" customWidth="1"/>
    <col min="18" max="19" width="5.5703125" style="249" customWidth="1"/>
    <col min="20" max="22" width="5.5703125" customWidth="1"/>
  </cols>
  <sheetData>
    <row r="1" spans="1:22" x14ac:dyDescent="0.25">
      <c r="A1" s="428" t="s">
        <v>315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53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38"/>
      <c r="B5" s="454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40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40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40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117</v>
      </c>
      <c r="B16" s="79" t="s">
        <v>268</v>
      </c>
      <c r="C16" s="308">
        <v>2</v>
      </c>
      <c r="D16" s="309" t="s">
        <v>33</v>
      </c>
      <c r="E16" s="164">
        <v>7</v>
      </c>
      <c r="F16" s="308">
        <v>2</v>
      </c>
      <c r="G16" s="309" t="s">
        <v>33</v>
      </c>
      <c r="H16" s="164">
        <v>7</v>
      </c>
      <c r="I16" s="308">
        <v>2</v>
      </c>
      <c r="J16" s="309" t="s">
        <v>33</v>
      </c>
      <c r="K16" s="164">
        <v>7</v>
      </c>
      <c r="L16" s="308">
        <v>2</v>
      </c>
      <c r="M16" s="309" t="s">
        <v>33</v>
      </c>
      <c r="N16" s="164">
        <v>7</v>
      </c>
      <c r="O16" s="308">
        <v>2</v>
      </c>
      <c r="P16" s="309" t="s">
        <v>33</v>
      </c>
      <c r="Q16" s="164">
        <v>7</v>
      </c>
      <c r="R16" s="308">
        <v>2</v>
      </c>
      <c r="S16" s="309" t="s">
        <v>43</v>
      </c>
      <c r="T16" s="164">
        <v>7</v>
      </c>
      <c r="U16" s="198">
        <v>180</v>
      </c>
      <c r="V16" s="199">
        <f>E16+H16+K16+N16+Q16+T16</f>
        <v>42</v>
      </c>
    </row>
    <row r="17" spans="1:22" x14ac:dyDescent="0.25">
      <c r="A17" s="111" t="s">
        <v>118</v>
      </c>
      <c r="B17" s="80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148"/>
      <c r="P17" s="149"/>
      <c r="Q17" s="81"/>
      <c r="R17" s="148"/>
      <c r="S17" s="149"/>
      <c r="T17" s="81"/>
      <c r="U17" s="165">
        <v>60</v>
      </c>
      <c r="V17" s="200">
        <f t="shared" ref="V17:V26" si="1">E17+H17+K17+N17+Q17+T17</f>
        <v>4</v>
      </c>
    </row>
    <row r="18" spans="1:22" x14ac:dyDescent="0.25">
      <c r="A18" s="111" t="s">
        <v>119</v>
      </c>
      <c r="B18" s="80" t="s">
        <v>265</v>
      </c>
      <c r="C18" s="148">
        <v>1</v>
      </c>
      <c r="D18" s="149" t="s">
        <v>33</v>
      </c>
      <c r="E18" s="81">
        <v>1</v>
      </c>
      <c r="F18" s="148">
        <v>1</v>
      </c>
      <c r="G18" s="149" t="s">
        <v>33</v>
      </c>
      <c r="H18" s="81">
        <v>1</v>
      </c>
      <c r="I18" s="148">
        <v>1</v>
      </c>
      <c r="J18" s="149" t="s">
        <v>33</v>
      </c>
      <c r="K18" s="81">
        <v>1</v>
      </c>
      <c r="L18" s="148">
        <v>1</v>
      </c>
      <c r="M18" s="149" t="s">
        <v>33</v>
      </c>
      <c r="N18" s="81">
        <v>1</v>
      </c>
      <c r="O18" s="148">
        <v>1</v>
      </c>
      <c r="P18" s="149" t="s">
        <v>33</v>
      </c>
      <c r="Q18" s="81">
        <v>1</v>
      </c>
      <c r="R18" s="148">
        <v>1</v>
      </c>
      <c r="S18" s="149" t="s">
        <v>33</v>
      </c>
      <c r="T18" s="81">
        <v>1</v>
      </c>
      <c r="U18" s="165">
        <v>90</v>
      </c>
      <c r="V18" s="200">
        <f t="shared" si="1"/>
        <v>6</v>
      </c>
    </row>
    <row r="19" spans="1:22" x14ac:dyDescent="0.25">
      <c r="A19" s="111" t="s">
        <v>84</v>
      </c>
      <c r="B19" s="80" t="s">
        <v>241</v>
      </c>
      <c r="C19" s="148">
        <v>1</v>
      </c>
      <c r="D19" s="149" t="s">
        <v>37</v>
      </c>
      <c r="E19" s="116">
        <v>1</v>
      </c>
      <c r="F19" s="148">
        <v>1</v>
      </c>
      <c r="G19" s="149" t="s">
        <v>37</v>
      </c>
      <c r="H19" s="116">
        <v>1</v>
      </c>
      <c r="I19" s="148">
        <v>1</v>
      </c>
      <c r="J19" s="149" t="s">
        <v>37</v>
      </c>
      <c r="K19" s="116">
        <v>1</v>
      </c>
      <c r="L19" s="148">
        <v>1</v>
      </c>
      <c r="M19" s="149" t="s">
        <v>37</v>
      </c>
      <c r="N19" s="116">
        <v>1</v>
      </c>
      <c r="O19" s="148">
        <v>1</v>
      </c>
      <c r="P19" s="149" t="s">
        <v>37</v>
      </c>
      <c r="Q19" s="116">
        <v>1</v>
      </c>
      <c r="R19" s="148">
        <v>1</v>
      </c>
      <c r="S19" s="149" t="s">
        <v>37</v>
      </c>
      <c r="T19" s="116">
        <v>1</v>
      </c>
      <c r="U19" s="165">
        <v>90</v>
      </c>
      <c r="V19" s="200">
        <f t="shared" si="1"/>
        <v>6</v>
      </c>
    </row>
    <row r="20" spans="1:22" x14ac:dyDescent="0.25">
      <c r="A20" s="111" t="s">
        <v>97</v>
      </c>
      <c r="B20" s="80" t="s">
        <v>80</v>
      </c>
      <c r="C20" s="148"/>
      <c r="D20" s="149"/>
      <c r="E20" s="81"/>
      <c r="F20" s="148"/>
      <c r="G20" s="149"/>
      <c r="H20" s="81"/>
      <c r="I20" s="148"/>
      <c r="J20" s="149"/>
      <c r="K20" s="81"/>
      <c r="L20" s="148"/>
      <c r="M20" s="149"/>
      <c r="N20" s="82"/>
      <c r="O20" s="148"/>
      <c r="P20" s="149"/>
      <c r="Q20" s="81"/>
      <c r="R20" s="148"/>
      <c r="S20" s="149"/>
      <c r="T20" s="81">
        <v>3</v>
      </c>
      <c r="U20" s="168"/>
      <c r="V20" s="200">
        <f t="shared" si="1"/>
        <v>3</v>
      </c>
    </row>
    <row r="21" spans="1:22" x14ac:dyDescent="0.25">
      <c r="A21" s="111" t="s">
        <v>115</v>
      </c>
      <c r="B21" s="84" t="s">
        <v>242</v>
      </c>
      <c r="C21" s="381">
        <v>4</v>
      </c>
      <c r="D21" s="382" t="s">
        <v>37</v>
      </c>
      <c r="E21" s="45">
        <v>4</v>
      </c>
      <c r="F21" s="381">
        <v>4</v>
      </c>
      <c r="G21" s="382" t="s">
        <v>37</v>
      </c>
      <c r="H21" s="45">
        <v>4</v>
      </c>
      <c r="I21" s="381">
        <v>4</v>
      </c>
      <c r="J21" s="382" t="s">
        <v>37</v>
      </c>
      <c r="K21" s="45">
        <v>4</v>
      </c>
      <c r="L21" s="381">
        <v>4</v>
      </c>
      <c r="M21" s="382" t="s">
        <v>37</v>
      </c>
      <c r="N21" s="45">
        <v>4</v>
      </c>
      <c r="O21" s="381">
        <v>4</v>
      </c>
      <c r="P21" s="382" t="s">
        <v>37</v>
      </c>
      <c r="Q21" s="45">
        <v>4</v>
      </c>
      <c r="R21" s="381">
        <v>4</v>
      </c>
      <c r="S21" s="382" t="s">
        <v>37</v>
      </c>
      <c r="T21" s="45">
        <v>4</v>
      </c>
      <c r="U21" s="190">
        <v>360</v>
      </c>
      <c r="V21" s="201">
        <f t="shared" si="1"/>
        <v>24</v>
      </c>
    </row>
    <row r="22" spans="1:22" x14ac:dyDescent="0.25">
      <c r="A22" s="111" t="s">
        <v>58</v>
      </c>
      <c r="B22" s="84" t="s">
        <v>250</v>
      </c>
      <c r="C22" s="381">
        <v>1</v>
      </c>
      <c r="D22" s="382" t="s">
        <v>37</v>
      </c>
      <c r="E22" s="45">
        <v>3</v>
      </c>
      <c r="F22" s="381">
        <v>1</v>
      </c>
      <c r="G22" s="382" t="s">
        <v>37</v>
      </c>
      <c r="H22" s="45">
        <v>3</v>
      </c>
      <c r="I22" s="381">
        <v>1</v>
      </c>
      <c r="J22" s="382" t="s">
        <v>37</v>
      </c>
      <c r="K22" s="45">
        <v>3</v>
      </c>
      <c r="L22" s="381">
        <v>1</v>
      </c>
      <c r="M22" s="382" t="s">
        <v>37</v>
      </c>
      <c r="N22" s="45">
        <v>3</v>
      </c>
      <c r="O22" s="381">
        <v>1</v>
      </c>
      <c r="P22" s="382" t="s">
        <v>37</v>
      </c>
      <c r="Q22" s="45">
        <v>3</v>
      </c>
      <c r="R22" s="381">
        <v>1</v>
      </c>
      <c r="S22" s="382" t="s">
        <v>37</v>
      </c>
      <c r="T22" s="45">
        <v>3</v>
      </c>
      <c r="U22" s="190">
        <v>90</v>
      </c>
      <c r="V22" s="201">
        <f t="shared" si="1"/>
        <v>18</v>
      </c>
    </row>
    <row r="23" spans="1:22" x14ac:dyDescent="0.25">
      <c r="A23" s="111" t="s">
        <v>116</v>
      </c>
      <c r="B23" s="84" t="s">
        <v>264</v>
      </c>
      <c r="C23" s="381"/>
      <c r="D23" s="382"/>
      <c r="E23" s="45"/>
      <c r="F23" s="381"/>
      <c r="G23" s="382"/>
      <c r="H23" s="45"/>
      <c r="I23" s="381">
        <v>2</v>
      </c>
      <c r="J23" s="382" t="s">
        <v>37</v>
      </c>
      <c r="K23" s="45">
        <v>2</v>
      </c>
      <c r="L23" s="381">
        <v>2</v>
      </c>
      <c r="M23" s="382" t="s">
        <v>37</v>
      </c>
      <c r="N23" s="45">
        <v>2</v>
      </c>
      <c r="O23" s="381"/>
      <c r="P23" s="382"/>
      <c r="Q23" s="45"/>
      <c r="R23" s="381"/>
      <c r="S23" s="382"/>
      <c r="T23" s="45"/>
      <c r="U23" s="190">
        <v>60</v>
      </c>
      <c r="V23" s="201">
        <f t="shared" si="1"/>
        <v>4</v>
      </c>
    </row>
    <row r="24" spans="1:22" x14ac:dyDescent="0.25">
      <c r="A24" s="262" t="s">
        <v>121</v>
      </c>
      <c r="B24" s="85" t="s">
        <v>254</v>
      </c>
      <c r="C24" s="53">
        <v>1</v>
      </c>
      <c r="D24" s="54" t="s">
        <v>37</v>
      </c>
      <c r="E24" s="123">
        <v>1</v>
      </c>
      <c r="F24" s="53">
        <v>1</v>
      </c>
      <c r="G24" s="54" t="s">
        <v>33</v>
      </c>
      <c r="H24" s="123">
        <v>1</v>
      </c>
      <c r="I24" s="53"/>
      <c r="J24" s="54"/>
      <c r="K24" s="123"/>
      <c r="L24" s="53"/>
      <c r="M24" s="54"/>
      <c r="N24" s="123"/>
      <c r="O24" s="53"/>
      <c r="P24" s="54"/>
      <c r="Q24" s="123"/>
      <c r="R24" s="53"/>
      <c r="S24" s="54"/>
      <c r="T24" s="123"/>
      <c r="U24" s="169">
        <v>30</v>
      </c>
      <c r="V24" s="202">
        <f t="shared" si="1"/>
        <v>2</v>
      </c>
    </row>
    <row r="25" spans="1:22" x14ac:dyDescent="0.25">
      <c r="A25" s="156" t="s">
        <v>65</v>
      </c>
      <c r="B25" s="85" t="s">
        <v>231</v>
      </c>
      <c r="C25" s="53"/>
      <c r="D25" s="54"/>
      <c r="E25" s="123"/>
      <c r="F25" s="53"/>
      <c r="G25" s="54"/>
      <c r="H25" s="123"/>
      <c r="I25" s="53"/>
      <c r="J25" s="54"/>
      <c r="K25" s="123"/>
      <c r="L25" s="53"/>
      <c r="M25" s="54"/>
      <c r="N25" s="123"/>
      <c r="O25" s="53">
        <v>4</v>
      </c>
      <c r="P25" s="54" t="s">
        <v>43</v>
      </c>
      <c r="Q25" s="123">
        <v>2</v>
      </c>
      <c r="R25" s="53">
        <v>4</v>
      </c>
      <c r="S25" s="54" t="s">
        <v>37</v>
      </c>
      <c r="T25" s="123">
        <v>2</v>
      </c>
      <c r="U25" s="169">
        <v>120</v>
      </c>
      <c r="V25" s="202">
        <f t="shared" si="1"/>
        <v>4</v>
      </c>
    </row>
    <row r="26" spans="1:22" x14ac:dyDescent="0.25">
      <c r="A26" s="372" t="s">
        <v>209</v>
      </c>
      <c r="B26" s="266" t="s">
        <v>224</v>
      </c>
      <c r="C26" s="267"/>
      <c r="D26" s="268"/>
      <c r="E26" s="333"/>
      <c r="F26" s="267"/>
      <c r="G26" s="268"/>
      <c r="H26" s="333"/>
      <c r="I26" s="267"/>
      <c r="J26" s="268"/>
      <c r="K26" s="333"/>
      <c r="L26" s="267"/>
      <c r="M26" s="268"/>
      <c r="N26" s="333"/>
      <c r="O26" s="267">
        <v>4</v>
      </c>
      <c r="P26" s="268" t="s">
        <v>43</v>
      </c>
      <c r="Q26" s="333">
        <v>2</v>
      </c>
      <c r="R26" s="267">
        <v>4</v>
      </c>
      <c r="S26" s="268" t="s">
        <v>43</v>
      </c>
      <c r="T26" s="333">
        <v>2</v>
      </c>
      <c r="U26" s="288">
        <f t="shared" ref="U26" si="2">15*(C26+F26+I26+L26+O26+R26)</f>
        <v>120</v>
      </c>
      <c r="V26" s="349">
        <f t="shared" si="1"/>
        <v>4</v>
      </c>
    </row>
    <row r="27" spans="1:22" x14ac:dyDescent="0.25">
      <c r="A27" s="362" t="s">
        <v>66</v>
      </c>
      <c r="B27" s="369" t="s">
        <v>246</v>
      </c>
      <c r="C27" s="94"/>
      <c r="D27" s="95"/>
      <c r="E27" s="93"/>
      <c r="F27" s="94"/>
      <c r="G27" s="95"/>
      <c r="H27" s="93"/>
      <c r="I27" s="94"/>
      <c r="J27" s="95"/>
      <c r="K27" s="93"/>
      <c r="L27" s="94"/>
      <c r="M27" s="95"/>
      <c r="N27" s="93"/>
      <c r="O27" s="94">
        <v>0</v>
      </c>
      <c r="P27" s="95" t="s">
        <v>43</v>
      </c>
      <c r="Q27" s="93">
        <v>3</v>
      </c>
      <c r="R27" s="94">
        <v>0</v>
      </c>
      <c r="S27" s="95">
        <v>0</v>
      </c>
      <c r="T27" s="93">
        <v>3</v>
      </c>
      <c r="U27" s="63"/>
      <c r="V27" s="204">
        <v>6</v>
      </c>
    </row>
    <row r="28" spans="1:22" ht="15.75" thickBot="1" x14ac:dyDescent="0.3">
      <c r="A28" s="271"/>
      <c r="B28" s="370" t="s">
        <v>222</v>
      </c>
      <c r="C28" s="67"/>
      <c r="D28" s="68"/>
      <c r="E28" s="66"/>
      <c r="F28" s="67"/>
      <c r="G28" s="68"/>
      <c r="H28" s="66">
        <v>2</v>
      </c>
      <c r="I28" s="67"/>
      <c r="J28" s="68"/>
      <c r="K28" s="66">
        <v>3</v>
      </c>
      <c r="L28" s="67"/>
      <c r="M28" s="68"/>
      <c r="N28" s="66">
        <v>3</v>
      </c>
      <c r="O28" s="67"/>
      <c r="P28" s="68"/>
      <c r="Q28" s="66">
        <v>2</v>
      </c>
      <c r="R28" s="67"/>
      <c r="S28" s="68"/>
      <c r="T28" s="66">
        <v>1</v>
      </c>
      <c r="U28" s="70"/>
      <c r="V28" s="184">
        <f>SUM(E28+H28+K28+N28+Q28+T28)</f>
        <v>11</v>
      </c>
    </row>
    <row r="29" spans="1:22" s="376" customFormat="1" ht="15.75" thickBot="1" x14ac:dyDescent="0.3">
      <c r="A29" s="365" t="s">
        <v>202</v>
      </c>
      <c r="B29" s="354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83">
        <f>15*(C29+F29+I29+L29+O29+R29)</f>
        <v>90</v>
      </c>
      <c r="V29" s="361">
        <f>E29+H29+K29+N29+Q29+T29</f>
        <v>0</v>
      </c>
    </row>
    <row r="30" spans="1:22" ht="15.75" thickBot="1" x14ac:dyDescent="0.3">
      <c r="A30" s="371"/>
      <c r="B30" s="103" t="s">
        <v>48</v>
      </c>
      <c r="C30" s="104">
        <f>SUM(C6:C29)</f>
        <v>21</v>
      </c>
      <c r="D30" s="105"/>
      <c r="E30" s="106">
        <f>SUM(E6:E29)</f>
        <v>30</v>
      </c>
      <c r="F30" s="104">
        <f t="shared" ref="F30" si="3">SUM(F6:F29)</f>
        <v>19</v>
      </c>
      <c r="G30" s="105"/>
      <c r="H30" s="106">
        <f t="shared" ref="H30:I30" si="4">SUM(H6:H29)</f>
        <v>30</v>
      </c>
      <c r="I30" s="104">
        <f t="shared" si="4"/>
        <v>19</v>
      </c>
      <c r="J30" s="105"/>
      <c r="K30" s="106">
        <f t="shared" ref="K30" si="5">SUM(K6:K29)</f>
        <v>30</v>
      </c>
      <c r="L30" s="104">
        <f>SUM(L6:L29)</f>
        <v>19</v>
      </c>
      <c r="M30" s="105"/>
      <c r="N30" s="106">
        <f>SUM(N6:N29)</f>
        <v>30</v>
      </c>
      <c r="O30" s="104">
        <f>SUM(O5:O29)-O26</f>
        <v>19</v>
      </c>
      <c r="P30" s="105"/>
      <c r="Q30" s="106">
        <f>SUM(Q5:Q29)-Q26</f>
        <v>30</v>
      </c>
      <c r="R30" s="104">
        <f>SUM(R5:R29)-R26</f>
        <v>18</v>
      </c>
      <c r="S30" s="105"/>
      <c r="T30" s="185">
        <f>SUM(T5:T29)-T26</f>
        <v>30</v>
      </c>
      <c r="U30" s="107">
        <f>SUM(U6:U29)-U26</f>
        <v>1725</v>
      </c>
      <c r="V30" s="185">
        <f>SUM(V6:V28)-V26</f>
        <v>180</v>
      </c>
    </row>
    <row r="32" spans="1:22" x14ac:dyDescent="0.25">
      <c r="A32" s="299" t="s">
        <v>210</v>
      </c>
    </row>
    <row r="33" spans="1:1" x14ac:dyDescent="0.25">
      <c r="A33" s="299" t="s">
        <v>226</v>
      </c>
    </row>
    <row r="34" spans="1:1" x14ac:dyDescent="0.25">
      <c r="A34" s="299" t="s">
        <v>211</v>
      </c>
    </row>
    <row r="35" spans="1:1" x14ac:dyDescent="0.25">
      <c r="A35" s="299" t="s">
        <v>212</v>
      </c>
    </row>
    <row r="36" spans="1:1" x14ac:dyDescent="0.25">
      <c r="A36" s="299" t="s">
        <v>308</v>
      </c>
    </row>
    <row r="37" spans="1:1" x14ac:dyDescent="0.25">
      <c r="A37" s="299" t="s">
        <v>213</v>
      </c>
    </row>
    <row r="38" spans="1:1" x14ac:dyDescent="0.25">
      <c r="A38" s="299" t="s">
        <v>214</v>
      </c>
    </row>
    <row r="39" spans="1:1" x14ac:dyDescent="0.25">
      <c r="A3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V40"/>
  <sheetViews>
    <sheetView workbookViewId="0">
      <selection activeCell="C31" sqref="C31:V31"/>
    </sheetView>
  </sheetViews>
  <sheetFormatPr defaultRowHeight="15" x14ac:dyDescent="0.25"/>
  <cols>
    <col min="1" max="1" width="22.85546875" customWidth="1"/>
    <col min="2" max="2" width="31.42578125" bestFit="1" customWidth="1"/>
    <col min="3" max="5" width="5.85546875" customWidth="1"/>
    <col min="6" max="7" width="5.85546875" style="249" customWidth="1"/>
    <col min="8" max="8" width="5.85546875" customWidth="1"/>
    <col min="9" max="10" width="5.85546875" style="249" customWidth="1"/>
    <col min="11" max="11" width="5.85546875" customWidth="1"/>
    <col min="12" max="13" width="5.85546875" style="249" customWidth="1"/>
    <col min="14" max="14" width="5.85546875" customWidth="1"/>
    <col min="15" max="16" width="5.85546875" style="249" customWidth="1"/>
    <col min="17" max="17" width="5.85546875" customWidth="1"/>
    <col min="18" max="19" width="5.85546875" style="249" customWidth="1"/>
    <col min="20" max="22" width="5.85546875" customWidth="1"/>
  </cols>
  <sheetData>
    <row r="1" spans="1:22" x14ac:dyDescent="0.25">
      <c r="A1" s="428" t="s">
        <v>313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08" t="s">
        <v>49</v>
      </c>
      <c r="B4" s="455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04" t="s">
        <v>31</v>
      </c>
      <c r="V4" s="451" t="s">
        <v>32</v>
      </c>
    </row>
    <row r="5" spans="1:22" ht="15.75" thickBot="1" x14ac:dyDescent="0.3">
      <c r="A5" s="409"/>
      <c r="B5" s="424"/>
      <c r="C5" s="12" t="s">
        <v>31</v>
      </c>
      <c r="D5" s="13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26"/>
      <c r="V5" s="452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217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7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105</v>
      </c>
      <c r="B16" s="147" t="s">
        <v>259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188">
        <f t="shared" ref="V16:V22" si="1">SUM(E16+H16+K16+N16+Q16+T16)</f>
        <v>42</v>
      </c>
    </row>
    <row r="17" spans="1:22" x14ac:dyDescent="0.25">
      <c r="A17" s="111" t="s">
        <v>106</v>
      </c>
      <c r="B17" s="80" t="s">
        <v>241</v>
      </c>
      <c r="C17" s="377"/>
      <c r="D17" s="378"/>
      <c r="E17" s="81"/>
      <c r="F17" s="377"/>
      <c r="G17" s="378"/>
      <c r="H17" s="81"/>
      <c r="I17" s="377"/>
      <c r="J17" s="378"/>
      <c r="K17" s="81"/>
      <c r="L17" s="377"/>
      <c r="M17" s="378"/>
      <c r="N17" s="81"/>
      <c r="O17" s="148">
        <v>1</v>
      </c>
      <c r="P17" s="149" t="s">
        <v>43</v>
      </c>
      <c r="Q17" s="40">
        <v>1</v>
      </c>
      <c r="R17" s="148">
        <v>1</v>
      </c>
      <c r="S17" s="149" t="s">
        <v>37</v>
      </c>
      <c r="T17" s="40">
        <v>1</v>
      </c>
      <c r="U17" s="165">
        <v>30</v>
      </c>
      <c r="V17" s="189">
        <f t="shared" si="1"/>
        <v>2</v>
      </c>
    </row>
    <row r="18" spans="1:22" x14ac:dyDescent="0.25">
      <c r="A18" s="111" t="s">
        <v>108</v>
      </c>
      <c r="B18" s="79" t="s">
        <v>253</v>
      </c>
      <c r="C18" s="148">
        <v>1</v>
      </c>
      <c r="D18" s="149" t="s">
        <v>33</v>
      </c>
      <c r="E18" s="81">
        <v>1</v>
      </c>
      <c r="F18" s="148">
        <v>1</v>
      </c>
      <c r="G18" s="149" t="s">
        <v>33</v>
      </c>
      <c r="H18" s="81">
        <v>1</v>
      </c>
      <c r="I18" s="148">
        <v>1</v>
      </c>
      <c r="J18" s="149" t="s">
        <v>33</v>
      </c>
      <c r="K18" s="81">
        <v>1</v>
      </c>
      <c r="L18" s="148">
        <v>1</v>
      </c>
      <c r="M18" s="149" t="s">
        <v>33</v>
      </c>
      <c r="N18" s="81">
        <v>1</v>
      </c>
      <c r="O18" s="377"/>
      <c r="P18" s="378"/>
      <c r="Q18" s="81"/>
      <c r="R18" s="377"/>
      <c r="S18" s="378"/>
      <c r="T18" s="81"/>
      <c r="U18" s="165">
        <v>60</v>
      </c>
      <c r="V18" s="189">
        <f t="shared" si="1"/>
        <v>4</v>
      </c>
    </row>
    <row r="19" spans="1:22" x14ac:dyDescent="0.25">
      <c r="A19" s="111" t="s">
        <v>97</v>
      </c>
      <c r="B19" s="80" t="s">
        <v>80</v>
      </c>
      <c r="C19" s="377"/>
      <c r="D19" s="378"/>
      <c r="E19" s="81"/>
      <c r="F19" s="377"/>
      <c r="G19" s="378"/>
      <c r="H19" s="81"/>
      <c r="I19" s="377"/>
      <c r="J19" s="378"/>
      <c r="K19" s="81"/>
      <c r="L19" s="377"/>
      <c r="M19" s="378"/>
      <c r="N19" s="82"/>
      <c r="O19" s="377"/>
      <c r="P19" s="378"/>
      <c r="Q19" s="81"/>
      <c r="R19" s="377"/>
      <c r="S19" s="378"/>
      <c r="T19" s="81">
        <v>4</v>
      </c>
      <c r="U19" s="168"/>
      <c r="V19" s="189">
        <f t="shared" si="1"/>
        <v>4</v>
      </c>
    </row>
    <row r="20" spans="1:22" x14ac:dyDescent="0.25">
      <c r="A20" s="111" t="s">
        <v>109</v>
      </c>
      <c r="B20" s="84" t="s">
        <v>260</v>
      </c>
      <c r="C20" s="152">
        <v>4</v>
      </c>
      <c r="D20" s="153" t="s">
        <v>37</v>
      </c>
      <c r="E20" s="118">
        <v>4</v>
      </c>
      <c r="F20" s="152">
        <v>4</v>
      </c>
      <c r="G20" s="153" t="s">
        <v>37</v>
      </c>
      <c r="H20" s="118">
        <v>4</v>
      </c>
      <c r="I20" s="152">
        <v>4</v>
      </c>
      <c r="J20" s="153" t="s">
        <v>37</v>
      </c>
      <c r="K20" s="118">
        <v>4</v>
      </c>
      <c r="L20" s="152">
        <v>4</v>
      </c>
      <c r="M20" s="153" t="s">
        <v>37</v>
      </c>
      <c r="N20" s="118">
        <v>4</v>
      </c>
      <c r="O20" s="152">
        <v>4</v>
      </c>
      <c r="P20" s="153" t="s">
        <v>37</v>
      </c>
      <c r="Q20" s="118">
        <v>4</v>
      </c>
      <c r="R20" s="152">
        <v>4</v>
      </c>
      <c r="S20" s="153" t="s">
        <v>37</v>
      </c>
      <c r="T20" s="118">
        <v>4</v>
      </c>
      <c r="U20" s="190">
        <v>360</v>
      </c>
      <c r="V20" s="191">
        <f t="shared" si="1"/>
        <v>24</v>
      </c>
    </row>
    <row r="21" spans="1:22" x14ac:dyDescent="0.25">
      <c r="A21" s="111" t="s">
        <v>107</v>
      </c>
      <c r="B21" s="84" t="s">
        <v>261</v>
      </c>
      <c r="C21" s="152"/>
      <c r="D21" s="153"/>
      <c r="E21" s="118"/>
      <c r="F21" s="152"/>
      <c r="G21" s="153"/>
      <c r="H21" s="118"/>
      <c r="I21" s="152"/>
      <c r="J21" s="153"/>
      <c r="K21" s="118"/>
      <c r="L21" s="152"/>
      <c r="M21" s="153"/>
      <c r="N21" s="118"/>
      <c r="O21" s="152">
        <v>2</v>
      </c>
      <c r="P21" s="153" t="s">
        <v>43</v>
      </c>
      <c r="Q21" s="118">
        <v>2</v>
      </c>
      <c r="R21" s="152">
        <v>2</v>
      </c>
      <c r="S21" s="153" t="s">
        <v>37</v>
      </c>
      <c r="T21" s="118">
        <v>2</v>
      </c>
      <c r="U21" s="192">
        <v>60</v>
      </c>
      <c r="V21" s="191">
        <f t="shared" si="1"/>
        <v>4</v>
      </c>
    </row>
    <row r="22" spans="1:22" x14ac:dyDescent="0.25">
      <c r="A22" s="111" t="s">
        <v>58</v>
      </c>
      <c r="B22" s="84" t="s">
        <v>250</v>
      </c>
      <c r="C22" s="152">
        <v>1</v>
      </c>
      <c r="D22" s="153" t="s">
        <v>37</v>
      </c>
      <c r="E22" s="118">
        <v>3</v>
      </c>
      <c r="F22" s="152">
        <v>1</v>
      </c>
      <c r="G22" s="153" t="s">
        <v>37</v>
      </c>
      <c r="H22" s="118">
        <v>3</v>
      </c>
      <c r="I22" s="152">
        <v>1</v>
      </c>
      <c r="J22" s="153" t="s">
        <v>37</v>
      </c>
      <c r="K22" s="118">
        <v>3</v>
      </c>
      <c r="L22" s="152">
        <v>1</v>
      </c>
      <c r="M22" s="153" t="s">
        <v>37</v>
      </c>
      <c r="N22" s="118">
        <v>3</v>
      </c>
      <c r="O22" s="152">
        <v>1</v>
      </c>
      <c r="P22" s="153" t="s">
        <v>37</v>
      </c>
      <c r="Q22" s="118">
        <v>3</v>
      </c>
      <c r="R22" s="152">
        <v>1</v>
      </c>
      <c r="S22" s="153" t="s">
        <v>37</v>
      </c>
      <c r="T22" s="118">
        <v>3</v>
      </c>
      <c r="U22" s="190">
        <v>90</v>
      </c>
      <c r="V22" s="191">
        <f t="shared" si="1"/>
        <v>18</v>
      </c>
    </row>
    <row r="23" spans="1:22" x14ac:dyDescent="0.25">
      <c r="A23" s="262" t="s">
        <v>121</v>
      </c>
      <c r="B23" s="85" t="s">
        <v>254</v>
      </c>
      <c r="C23" s="154">
        <v>1</v>
      </c>
      <c r="D23" s="155" t="s">
        <v>37</v>
      </c>
      <c r="E23" s="123">
        <v>1</v>
      </c>
      <c r="F23" s="154">
        <v>1</v>
      </c>
      <c r="G23" s="155" t="s">
        <v>33</v>
      </c>
      <c r="H23" s="123">
        <v>1</v>
      </c>
      <c r="I23" s="154"/>
      <c r="J23" s="155"/>
      <c r="K23" s="123"/>
      <c r="L23" s="154"/>
      <c r="M23" s="155"/>
      <c r="N23" s="123"/>
      <c r="O23" s="154"/>
      <c r="P23" s="155"/>
      <c r="Q23" s="123"/>
      <c r="R23" s="154"/>
      <c r="S23" s="155"/>
      <c r="T23" s="123"/>
      <c r="U23" s="169">
        <v>30</v>
      </c>
      <c r="V23" s="193">
        <f t="shared" ref="V23:V28" si="2">E23+H23+K23+N23+Q23+T23</f>
        <v>2</v>
      </c>
    </row>
    <row r="24" spans="1:22" x14ac:dyDescent="0.25">
      <c r="A24" s="156" t="s">
        <v>110</v>
      </c>
      <c r="B24" s="87" t="s">
        <v>262</v>
      </c>
      <c r="C24" s="379"/>
      <c r="D24" s="380"/>
      <c r="E24" s="194"/>
      <c r="F24" s="379"/>
      <c r="G24" s="380"/>
      <c r="H24" s="194"/>
      <c r="I24" s="379">
        <v>1</v>
      </c>
      <c r="J24" s="380" t="s">
        <v>37</v>
      </c>
      <c r="K24" s="194">
        <v>2</v>
      </c>
      <c r="L24" s="379">
        <v>1</v>
      </c>
      <c r="M24" s="380" t="s">
        <v>37</v>
      </c>
      <c r="N24" s="194">
        <v>2</v>
      </c>
      <c r="O24" s="379"/>
      <c r="P24" s="380"/>
      <c r="Q24" s="194"/>
      <c r="R24" s="379"/>
      <c r="S24" s="380"/>
      <c r="T24" s="194"/>
      <c r="U24" s="195">
        <v>30</v>
      </c>
      <c r="V24" s="193">
        <f t="shared" si="2"/>
        <v>4</v>
      </c>
    </row>
    <row r="25" spans="1:22" x14ac:dyDescent="0.25">
      <c r="A25" s="111" t="s">
        <v>111</v>
      </c>
      <c r="B25" s="87" t="s">
        <v>263</v>
      </c>
      <c r="C25" s="379"/>
      <c r="D25" s="380"/>
      <c r="E25" s="194"/>
      <c r="F25" s="379"/>
      <c r="G25" s="380"/>
      <c r="H25" s="194"/>
      <c r="I25" s="379">
        <v>1</v>
      </c>
      <c r="J25" s="380" t="s">
        <v>37</v>
      </c>
      <c r="K25" s="194">
        <v>2</v>
      </c>
      <c r="L25" s="379">
        <v>1</v>
      </c>
      <c r="M25" s="380" t="s">
        <v>37</v>
      </c>
      <c r="N25" s="194">
        <v>2</v>
      </c>
      <c r="O25" s="379"/>
      <c r="P25" s="380"/>
      <c r="Q25" s="194"/>
      <c r="R25" s="379"/>
      <c r="S25" s="380"/>
      <c r="T25" s="194"/>
      <c r="U25" s="195">
        <v>30</v>
      </c>
      <c r="V25" s="193">
        <f t="shared" si="2"/>
        <v>4</v>
      </c>
    </row>
    <row r="26" spans="1:22" x14ac:dyDescent="0.25">
      <c r="A26" s="111" t="s">
        <v>65</v>
      </c>
      <c r="B26" s="85" t="s">
        <v>231</v>
      </c>
      <c r="C26" s="154"/>
      <c r="D26" s="155"/>
      <c r="E26" s="123"/>
      <c r="F26" s="154"/>
      <c r="G26" s="155"/>
      <c r="H26" s="123"/>
      <c r="I26" s="154"/>
      <c r="J26" s="155"/>
      <c r="K26" s="123"/>
      <c r="L26" s="154"/>
      <c r="M26" s="155"/>
      <c r="N26" s="123"/>
      <c r="O26" s="154">
        <v>4</v>
      </c>
      <c r="P26" s="155" t="s">
        <v>43</v>
      </c>
      <c r="Q26" s="123">
        <v>2</v>
      </c>
      <c r="R26" s="154">
        <v>4</v>
      </c>
      <c r="S26" s="155" t="s">
        <v>37</v>
      </c>
      <c r="T26" s="123">
        <v>2</v>
      </c>
      <c r="U26" s="169">
        <v>120</v>
      </c>
      <c r="V26" s="193">
        <f t="shared" si="2"/>
        <v>4</v>
      </c>
    </row>
    <row r="27" spans="1:22" x14ac:dyDescent="0.25">
      <c r="A27" s="372" t="s">
        <v>209</v>
      </c>
      <c r="B27" s="266" t="s">
        <v>224</v>
      </c>
      <c r="C27" s="267"/>
      <c r="D27" s="268"/>
      <c r="E27" s="333"/>
      <c r="F27" s="267"/>
      <c r="G27" s="268"/>
      <c r="H27" s="333"/>
      <c r="I27" s="267"/>
      <c r="J27" s="268"/>
      <c r="K27" s="333"/>
      <c r="L27" s="267"/>
      <c r="M27" s="268"/>
      <c r="N27" s="333"/>
      <c r="O27" s="267">
        <v>4</v>
      </c>
      <c r="P27" s="268" t="s">
        <v>43</v>
      </c>
      <c r="Q27" s="333">
        <v>2</v>
      </c>
      <c r="R27" s="267">
        <v>4</v>
      </c>
      <c r="S27" s="268" t="s">
        <v>43</v>
      </c>
      <c r="T27" s="333">
        <v>2</v>
      </c>
      <c r="U27" s="288">
        <f t="shared" ref="U27" si="3">15*(C27+F27+I27+L27+O27+R27)</f>
        <v>120</v>
      </c>
      <c r="V27" s="349">
        <f t="shared" si="2"/>
        <v>4</v>
      </c>
    </row>
    <row r="28" spans="1:22" x14ac:dyDescent="0.25">
      <c r="A28" s="362" t="s">
        <v>66</v>
      </c>
      <c r="B28" s="369" t="s">
        <v>246</v>
      </c>
      <c r="C28" s="60"/>
      <c r="D28" s="61"/>
      <c r="E28" s="59"/>
      <c r="F28" s="60"/>
      <c r="G28" s="61"/>
      <c r="H28" s="59"/>
      <c r="I28" s="60"/>
      <c r="J28" s="61"/>
      <c r="K28" s="59"/>
      <c r="L28" s="60"/>
      <c r="M28" s="61"/>
      <c r="N28" s="59"/>
      <c r="O28" s="60">
        <v>0</v>
      </c>
      <c r="P28" s="61" t="s">
        <v>43</v>
      </c>
      <c r="Q28" s="59">
        <v>3</v>
      </c>
      <c r="R28" s="60">
        <v>0</v>
      </c>
      <c r="S28" s="61" t="s">
        <v>37</v>
      </c>
      <c r="T28" s="59">
        <v>3</v>
      </c>
      <c r="U28" s="182"/>
      <c r="V28" s="182">
        <f t="shared" si="2"/>
        <v>6</v>
      </c>
    </row>
    <row r="29" spans="1:22" ht="15.75" thickBot="1" x14ac:dyDescent="0.3">
      <c r="A29" s="271"/>
      <c r="B29" s="370" t="s">
        <v>222</v>
      </c>
      <c r="C29" s="67"/>
      <c r="D29" s="68"/>
      <c r="E29" s="66">
        <v>2</v>
      </c>
      <c r="F29" s="67"/>
      <c r="G29" s="68"/>
      <c r="H29" s="66">
        <v>4</v>
      </c>
      <c r="I29" s="67"/>
      <c r="J29" s="68"/>
      <c r="K29" s="66">
        <v>3</v>
      </c>
      <c r="L29" s="67"/>
      <c r="M29" s="68"/>
      <c r="N29" s="66">
        <v>3</v>
      </c>
      <c r="O29" s="67"/>
      <c r="P29" s="68"/>
      <c r="Q29" s="66"/>
      <c r="R29" s="67"/>
      <c r="S29" s="68"/>
      <c r="T29" s="66"/>
      <c r="U29" s="70"/>
      <c r="V29" s="184">
        <f>E29+H29+K29+N29+Q29+T29</f>
        <v>12</v>
      </c>
    </row>
    <row r="30" spans="1:22" s="376" customFormat="1" ht="15.75" thickBot="1" x14ac:dyDescent="0.3">
      <c r="A30" s="365" t="s">
        <v>202</v>
      </c>
      <c r="B30" s="354" t="s">
        <v>46</v>
      </c>
      <c r="C30" s="355">
        <v>1</v>
      </c>
      <c r="D30" s="356" t="s">
        <v>47</v>
      </c>
      <c r="E30" s="357">
        <v>0</v>
      </c>
      <c r="F30" s="355">
        <v>1</v>
      </c>
      <c r="G30" s="356" t="s">
        <v>47</v>
      </c>
      <c r="H30" s="357">
        <v>0</v>
      </c>
      <c r="I30" s="355">
        <v>1</v>
      </c>
      <c r="J30" s="356" t="s">
        <v>47</v>
      </c>
      <c r="K30" s="357">
        <v>0</v>
      </c>
      <c r="L30" s="355">
        <v>1</v>
      </c>
      <c r="M30" s="356" t="s">
        <v>47</v>
      </c>
      <c r="N30" s="358">
        <v>0</v>
      </c>
      <c r="O30" s="355">
        <v>1</v>
      </c>
      <c r="P30" s="356" t="s">
        <v>47</v>
      </c>
      <c r="Q30" s="357">
        <v>0</v>
      </c>
      <c r="R30" s="355">
        <v>1</v>
      </c>
      <c r="S30" s="356" t="s">
        <v>47</v>
      </c>
      <c r="T30" s="357">
        <v>0</v>
      </c>
      <c r="U30" s="360">
        <f>15*(C30+F30+I30+L30+O30+R30)</f>
        <v>90</v>
      </c>
      <c r="V30" s="361">
        <f>E30+H30+K30+N30+Q30+T30</f>
        <v>0</v>
      </c>
    </row>
    <row r="31" spans="1:22" ht="15.75" thickBot="1" x14ac:dyDescent="0.3">
      <c r="A31" s="364"/>
      <c r="B31" s="103" t="s">
        <v>48</v>
      </c>
      <c r="C31" s="104">
        <f>SUM(C6:C30)</f>
        <v>19</v>
      </c>
      <c r="D31" s="105"/>
      <c r="E31" s="106">
        <f>SUM(E6:E30)</f>
        <v>30</v>
      </c>
      <c r="F31" s="104">
        <f t="shared" ref="F31:N31" si="4">SUM(F6:F30)</f>
        <v>17</v>
      </c>
      <c r="G31" s="105"/>
      <c r="H31" s="106">
        <f t="shared" si="4"/>
        <v>30</v>
      </c>
      <c r="I31" s="104">
        <f t="shared" si="4"/>
        <v>17</v>
      </c>
      <c r="J31" s="105"/>
      <c r="K31" s="106">
        <f t="shared" si="4"/>
        <v>30</v>
      </c>
      <c r="L31" s="104">
        <f t="shared" si="4"/>
        <v>17</v>
      </c>
      <c r="M31" s="105"/>
      <c r="N31" s="106">
        <f t="shared" si="4"/>
        <v>30</v>
      </c>
      <c r="O31" s="104">
        <f>SUM(O6:O30)-O27</f>
        <v>20</v>
      </c>
      <c r="P31" s="105"/>
      <c r="Q31" s="106">
        <f>SUM(Q6:Q30)-Q27</f>
        <v>29</v>
      </c>
      <c r="R31" s="104">
        <f>SUM(R6:R30)</f>
        <v>23</v>
      </c>
      <c r="S31" s="105"/>
      <c r="T31" s="106">
        <f>SUM(T6:T30)-T27</f>
        <v>31</v>
      </c>
      <c r="U31" s="384">
        <f>SUM(U6:U30)-U27</f>
        <v>1635</v>
      </c>
      <c r="V31" s="185">
        <f>SUM(V6:V30)-V27</f>
        <v>180</v>
      </c>
    </row>
    <row r="33" spans="1:1" x14ac:dyDescent="0.25">
      <c r="A33" s="259" t="s">
        <v>210</v>
      </c>
    </row>
    <row r="34" spans="1:1" x14ac:dyDescent="0.25">
      <c r="A34" s="259" t="s">
        <v>226</v>
      </c>
    </row>
    <row r="35" spans="1:1" x14ac:dyDescent="0.25">
      <c r="A35" s="259" t="s">
        <v>211</v>
      </c>
    </row>
    <row r="36" spans="1:1" x14ac:dyDescent="0.25">
      <c r="A36" s="259" t="s">
        <v>212</v>
      </c>
    </row>
    <row r="37" spans="1:1" x14ac:dyDescent="0.25">
      <c r="A37" s="259" t="s">
        <v>308</v>
      </c>
    </row>
    <row r="38" spans="1:1" x14ac:dyDescent="0.25">
      <c r="A38" s="259" t="s">
        <v>213</v>
      </c>
    </row>
    <row r="39" spans="1:1" x14ac:dyDescent="0.25">
      <c r="A39" s="259" t="s">
        <v>214</v>
      </c>
    </row>
    <row r="40" spans="1:1" x14ac:dyDescent="0.25">
      <c r="A40" s="25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A1:V39"/>
  <sheetViews>
    <sheetView workbookViewId="0">
      <selection activeCell="U30" sqref="U30"/>
    </sheetView>
  </sheetViews>
  <sheetFormatPr defaultRowHeight="15" x14ac:dyDescent="0.25"/>
  <cols>
    <col min="1" max="1" width="21.140625" style="249" customWidth="1"/>
    <col min="2" max="2" width="33.28515625" style="249" customWidth="1"/>
    <col min="3" max="4" width="5.140625" style="249" customWidth="1"/>
    <col min="5" max="5" width="5.140625" customWidth="1"/>
    <col min="6" max="7" width="5.140625" style="249" customWidth="1"/>
    <col min="8" max="8" width="5.140625" customWidth="1"/>
    <col min="9" max="10" width="5.140625" style="249" customWidth="1"/>
    <col min="11" max="11" width="5.140625" customWidth="1"/>
    <col min="12" max="13" width="5.140625" style="249" customWidth="1"/>
    <col min="14" max="14" width="5.140625" customWidth="1"/>
    <col min="15" max="16" width="5.140625" style="249" customWidth="1"/>
    <col min="17" max="17" width="5.140625" customWidth="1"/>
    <col min="18" max="19" width="5.140625" style="249" customWidth="1"/>
    <col min="20" max="22" width="5.140625" customWidth="1"/>
  </cols>
  <sheetData>
    <row r="1" spans="1:22" x14ac:dyDescent="0.25">
      <c r="A1" s="428" t="s">
        <v>317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30"/>
    </row>
    <row r="2" spans="1:22" ht="15.75" thickBot="1" x14ac:dyDescent="0.3">
      <c r="A2" s="431" t="s">
        <v>228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/>
    </row>
    <row r="3" spans="1:22" ht="15.75" thickBot="1" x14ac:dyDescent="0.3">
      <c r="A3" s="434" t="s">
        <v>229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</row>
    <row r="4" spans="1:22" x14ac:dyDescent="0.25">
      <c r="A4" s="437" t="s">
        <v>49</v>
      </c>
      <c r="B4" s="460" t="s">
        <v>24</v>
      </c>
      <c r="C4" s="410" t="s">
        <v>25</v>
      </c>
      <c r="D4" s="411"/>
      <c r="E4" s="412"/>
      <c r="F4" s="413" t="s">
        <v>26</v>
      </c>
      <c r="G4" s="411"/>
      <c r="H4" s="412"/>
      <c r="I4" s="413" t="s">
        <v>27</v>
      </c>
      <c r="J4" s="411"/>
      <c r="K4" s="412"/>
      <c r="L4" s="413" t="s">
        <v>28</v>
      </c>
      <c r="M4" s="414"/>
      <c r="N4" s="415"/>
      <c r="O4" s="413" t="s">
        <v>29</v>
      </c>
      <c r="P4" s="414"/>
      <c r="Q4" s="415"/>
      <c r="R4" s="413" t="s">
        <v>30</v>
      </c>
      <c r="S4" s="414"/>
      <c r="T4" s="415"/>
      <c r="U4" s="456" t="s">
        <v>31</v>
      </c>
      <c r="V4" s="458" t="s">
        <v>32</v>
      </c>
    </row>
    <row r="5" spans="1:22" ht="15.75" thickBot="1" x14ac:dyDescent="0.3">
      <c r="A5" s="438"/>
      <c r="B5" s="461"/>
      <c r="C5" s="286" t="s">
        <v>31</v>
      </c>
      <c r="D5" s="287"/>
      <c r="E5" s="15" t="s">
        <v>32</v>
      </c>
      <c r="F5" s="286" t="s">
        <v>31</v>
      </c>
      <c r="G5" s="287"/>
      <c r="H5" s="15" t="s">
        <v>32</v>
      </c>
      <c r="I5" s="286" t="s">
        <v>31</v>
      </c>
      <c r="J5" s="287"/>
      <c r="K5" s="15" t="s">
        <v>32</v>
      </c>
      <c r="L5" s="286" t="s">
        <v>31</v>
      </c>
      <c r="M5" s="287"/>
      <c r="N5" s="15" t="s">
        <v>32</v>
      </c>
      <c r="O5" s="286" t="s">
        <v>31</v>
      </c>
      <c r="P5" s="287"/>
      <c r="Q5" s="15" t="s">
        <v>32</v>
      </c>
      <c r="R5" s="286" t="s">
        <v>31</v>
      </c>
      <c r="S5" s="287"/>
      <c r="T5" s="15" t="s">
        <v>32</v>
      </c>
      <c r="U5" s="457"/>
      <c r="V5" s="459"/>
    </row>
    <row r="6" spans="1:22" x14ac:dyDescent="0.25">
      <c r="A6" s="250" t="s">
        <v>203</v>
      </c>
      <c r="B6" s="73" t="s">
        <v>216</v>
      </c>
      <c r="C6" s="140">
        <v>2</v>
      </c>
      <c r="D6" s="141" t="s">
        <v>33</v>
      </c>
      <c r="E6" s="16">
        <v>3</v>
      </c>
      <c r="F6" s="140">
        <v>2</v>
      </c>
      <c r="G6" s="141" t="s">
        <v>33</v>
      </c>
      <c r="H6" s="16">
        <v>3</v>
      </c>
      <c r="I6" s="140">
        <v>2</v>
      </c>
      <c r="J6" s="141" t="s">
        <v>33</v>
      </c>
      <c r="K6" s="16">
        <v>3</v>
      </c>
      <c r="L6" s="140">
        <v>2</v>
      </c>
      <c r="M6" s="141" t="s">
        <v>33</v>
      </c>
      <c r="N6" s="17">
        <v>3</v>
      </c>
      <c r="O6" s="140">
        <v>2</v>
      </c>
      <c r="P6" s="141" t="s">
        <v>33</v>
      </c>
      <c r="Q6" s="16">
        <v>3</v>
      </c>
      <c r="R6" s="140">
        <v>2</v>
      </c>
      <c r="S6" s="141" t="s">
        <v>33</v>
      </c>
      <c r="T6" s="16">
        <v>3</v>
      </c>
      <c r="U6" s="18">
        <v>180</v>
      </c>
      <c r="V6" s="19">
        <f>SUM(E6+H6+K6+N6+Q6+T6)</f>
        <v>18</v>
      </c>
    </row>
    <row r="7" spans="1:22" x14ac:dyDescent="0.25">
      <c r="A7" s="251" t="s">
        <v>204</v>
      </c>
      <c r="B7" s="75" t="s">
        <v>34</v>
      </c>
      <c r="C7" s="112"/>
      <c r="D7" s="142"/>
      <c r="E7" s="20"/>
      <c r="F7" s="112"/>
      <c r="G7" s="142"/>
      <c r="H7" s="20"/>
      <c r="I7" s="112"/>
      <c r="J7" s="142"/>
      <c r="K7" s="20"/>
      <c r="L7" s="112"/>
      <c r="M7" s="142"/>
      <c r="N7" s="21"/>
      <c r="O7" s="112"/>
      <c r="P7" s="142"/>
      <c r="Q7" s="20"/>
      <c r="R7" s="112"/>
      <c r="S7" s="142" t="s">
        <v>35</v>
      </c>
      <c r="T7" s="20">
        <v>0</v>
      </c>
      <c r="U7" s="22"/>
      <c r="V7" s="159">
        <f t="shared" ref="V7:V12" si="0">SUM(E7+H7+K7+N7+Q7+T7)</f>
        <v>0</v>
      </c>
    </row>
    <row r="8" spans="1:22" x14ac:dyDescent="0.25">
      <c r="A8" s="111" t="s">
        <v>205</v>
      </c>
      <c r="B8" s="76" t="s">
        <v>36</v>
      </c>
      <c r="C8" s="113">
        <v>1</v>
      </c>
      <c r="D8" s="114" t="s">
        <v>33</v>
      </c>
      <c r="E8" s="24">
        <v>1</v>
      </c>
      <c r="F8" s="113">
        <v>1</v>
      </c>
      <c r="G8" s="114" t="s">
        <v>33</v>
      </c>
      <c r="H8" s="24">
        <v>1</v>
      </c>
      <c r="I8" s="113"/>
      <c r="J8" s="114"/>
      <c r="K8" s="24"/>
      <c r="L8" s="113"/>
      <c r="M8" s="114"/>
      <c r="N8" s="25"/>
      <c r="O8" s="113"/>
      <c r="P8" s="114"/>
      <c r="Q8" s="24"/>
      <c r="R8" s="113"/>
      <c r="S8" s="114"/>
      <c r="T8" s="26"/>
      <c r="U8" s="27">
        <v>30</v>
      </c>
      <c r="V8" s="160">
        <f t="shared" si="0"/>
        <v>2</v>
      </c>
    </row>
    <row r="9" spans="1:22" x14ac:dyDescent="0.25">
      <c r="A9" s="111" t="s">
        <v>206</v>
      </c>
      <c r="B9" s="76" t="s">
        <v>235</v>
      </c>
      <c r="C9" s="113">
        <v>2</v>
      </c>
      <c r="D9" s="114" t="s">
        <v>37</v>
      </c>
      <c r="E9" s="24">
        <v>2</v>
      </c>
      <c r="F9" s="113">
        <v>2</v>
      </c>
      <c r="G9" s="114" t="s">
        <v>37</v>
      </c>
      <c r="H9" s="24">
        <v>2</v>
      </c>
      <c r="I9" s="113">
        <v>1</v>
      </c>
      <c r="J9" s="114" t="s">
        <v>37</v>
      </c>
      <c r="K9" s="24">
        <v>1</v>
      </c>
      <c r="L9" s="113">
        <v>1</v>
      </c>
      <c r="M9" s="114" t="s">
        <v>37</v>
      </c>
      <c r="N9" s="25">
        <v>1</v>
      </c>
      <c r="O9" s="113">
        <v>1</v>
      </c>
      <c r="P9" s="114" t="s">
        <v>37</v>
      </c>
      <c r="Q9" s="25">
        <v>1</v>
      </c>
      <c r="R9" s="113"/>
      <c r="S9" s="114"/>
      <c r="T9" s="26"/>
      <c r="U9" s="29">
        <v>105</v>
      </c>
      <c r="V9" s="161">
        <f t="shared" si="0"/>
        <v>7</v>
      </c>
    </row>
    <row r="10" spans="1:22" x14ac:dyDescent="0.25">
      <c r="A10" s="111" t="s">
        <v>51</v>
      </c>
      <c r="B10" s="76" t="s">
        <v>234</v>
      </c>
      <c r="C10" s="113">
        <v>2</v>
      </c>
      <c r="D10" s="114" t="s">
        <v>37</v>
      </c>
      <c r="E10" s="24">
        <v>4</v>
      </c>
      <c r="F10" s="113">
        <v>2</v>
      </c>
      <c r="G10" s="114" t="s">
        <v>37</v>
      </c>
      <c r="H10" s="24">
        <v>4</v>
      </c>
      <c r="I10" s="113">
        <v>1</v>
      </c>
      <c r="J10" s="114" t="s">
        <v>37</v>
      </c>
      <c r="K10" s="24">
        <v>2</v>
      </c>
      <c r="L10" s="113">
        <v>1</v>
      </c>
      <c r="M10" s="114" t="s">
        <v>37</v>
      </c>
      <c r="N10" s="25">
        <v>2</v>
      </c>
      <c r="O10" s="113">
        <v>1</v>
      </c>
      <c r="P10" s="114" t="s">
        <v>37</v>
      </c>
      <c r="Q10" s="25">
        <v>2</v>
      </c>
      <c r="R10" s="113"/>
      <c r="S10" s="114"/>
      <c r="T10" s="26"/>
      <c r="U10" s="29">
        <v>105</v>
      </c>
      <c r="V10" s="28">
        <f t="shared" si="0"/>
        <v>14</v>
      </c>
    </row>
    <row r="11" spans="1:22" x14ac:dyDescent="0.25">
      <c r="A11" s="111" t="s">
        <v>52</v>
      </c>
      <c r="B11" s="76" t="s">
        <v>220</v>
      </c>
      <c r="C11" s="113"/>
      <c r="D11" s="114"/>
      <c r="E11" s="24"/>
      <c r="F11" s="113"/>
      <c r="G11" s="114"/>
      <c r="H11" s="24"/>
      <c r="I11" s="113"/>
      <c r="J11" s="114"/>
      <c r="K11" s="24"/>
      <c r="L11" s="113"/>
      <c r="M11" s="114"/>
      <c r="N11" s="25"/>
      <c r="O11" s="113">
        <v>1</v>
      </c>
      <c r="P11" s="114" t="s">
        <v>37</v>
      </c>
      <c r="Q11" s="25">
        <v>1</v>
      </c>
      <c r="R11" s="113">
        <v>2</v>
      </c>
      <c r="S11" s="114" t="s">
        <v>37</v>
      </c>
      <c r="T11" s="24">
        <v>2</v>
      </c>
      <c r="U11" s="29">
        <v>45</v>
      </c>
      <c r="V11" s="28">
        <f t="shared" si="0"/>
        <v>3</v>
      </c>
    </row>
    <row r="12" spans="1:22" x14ac:dyDescent="0.25">
      <c r="A12" s="111" t="s">
        <v>53</v>
      </c>
      <c r="B12" s="76" t="s">
        <v>38</v>
      </c>
      <c r="C12" s="113"/>
      <c r="D12" s="114"/>
      <c r="E12" s="24"/>
      <c r="F12" s="113"/>
      <c r="G12" s="114"/>
      <c r="H12" s="24"/>
      <c r="I12" s="113"/>
      <c r="J12" s="114"/>
      <c r="K12" s="24"/>
      <c r="L12" s="113"/>
      <c r="M12" s="114"/>
      <c r="N12" s="25"/>
      <c r="O12" s="113"/>
      <c r="P12" s="114"/>
      <c r="Q12" s="25"/>
      <c r="R12" s="113"/>
      <c r="S12" s="114" t="s">
        <v>35</v>
      </c>
      <c r="T12" s="24">
        <v>0</v>
      </c>
      <c r="U12" s="29"/>
      <c r="V12" s="23">
        <f t="shared" si="0"/>
        <v>0</v>
      </c>
    </row>
    <row r="13" spans="1:22" x14ac:dyDescent="0.25">
      <c r="A13" s="111" t="s">
        <v>54</v>
      </c>
      <c r="B13" s="77" t="s">
        <v>39</v>
      </c>
      <c r="C13" s="143">
        <v>2</v>
      </c>
      <c r="D13" s="144" t="s">
        <v>33</v>
      </c>
      <c r="E13" s="30">
        <v>2</v>
      </c>
      <c r="F13" s="143"/>
      <c r="G13" s="144"/>
      <c r="H13" s="30"/>
      <c r="I13" s="143"/>
      <c r="J13" s="144"/>
      <c r="K13" s="30"/>
      <c r="L13" s="143"/>
      <c r="M13" s="144"/>
      <c r="N13" s="31"/>
      <c r="O13" s="143"/>
      <c r="P13" s="144"/>
      <c r="Q13" s="30"/>
      <c r="R13" s="143"/>
      <c r="S13" s="144"/>
      <c r="T13" s="30"/>
      <c r="U13" s="32">
        <v>30</v>
      </c>
      <c r="V13" s="33">
        <v>2</v>
      </c>
    </row>
    <row r="14" spans="1:22" x14ac:dyDescent="0.25">
      <c r="A14" s="111" t="s">
        <v>55</v>
      </c>
      <c r="B14" s="77" t="s">
        <v>41</v>
      </c>
      <c r="C14" s="143"/>
      <c r="D14" s="144"/>
      <c r="E14" s="30"/>
      <c r="F14" s="143"/>
      <c r="G14" s="144"/>
      <c r="H14" s="30"/>
      <c r="I14" s="143"/>
      <c r="J14" s="144"/>
      <c r="K14" s="31"/>
      <c r="L14" s="143">
        <v>2</v>
      </c>
      <c r="M14" s="144" t="s">
        <v>33</v>
      </c>
      <c r="N14" s="31">
        <v>2</v>
      </c>
      <c r="O14" s="143"/>
      <c r="P14" s="144"/>
      <c r="Q14" s="30"/>
      <c r="R14" s="143"/>
      <c r="S14" s="144"/>
      <c r="T14" s="34"/>
      <c r="U14" s="32">
        <v>30</v>
      </c>
      <c r="V14" s="33">
        <v>2</v>
      </c>
    </row>
    <row r="15" spans="1:22" ht="15.75" thickBot="1" x14ac:dyDescent="0.3">
      <c r="A15" s="252" t="s">
        <v>56</v>
      </c>
      <c r="B15" s="187" t="s">
        <v>42</v>
      </c>
      <c r="C15" s="145"/>
      <c r="D15" s="146"/>
      <c r="E15" s="35"/>
      <c r="F15" s="145"/>
      <c r="G15" s="146"/>
      <c r="H15" s="35"/>
      <c r="I15" s="145">
        <v>2</v>
      </c>
      <c r="J15" s="146" t="s">
        <v>33</v>
      </c>
      <c r="K15" s="35">
        <v>2</v>
      </c>
      <c r="L15" s="145"/>
      <c r="M15" s="146"/>
      <c r="N15" s="36"/>
      <c r="O15" s="145"/>
      <c r="P15" s="146"/>
      <c r="Q15" s="35"/>
      <c r="R15" s="145"/>
      <c r="S15" s="146"/>
      <c r="T15" s="37"/>
      <c r="U15" s="38">
        <v>30</v>
      </c>
      <c r="V15" s="39">
        <v>2</v>
      </c>
    </row>
    <row r="16" spans="1:22" x14ac:dyDescent="0.25">
      <c r="A16" s="111" t="s">
        <v>129</v>
      </c>
      <c r="B16" s="147" t="s">
        <v>273</v>
      </c>
      <c r="C16" s="148">
        <v>2</v>
      </c>
      <c r="D16" s="149" t="s">
        <v>33</v>
      </c>
      <c r="E16" s="40">
        <v>7</v>
      </c>
      <c r="F16" s="148">
        <v>2</v>
      </c>
      <c r="G16" s="149" t="s">
        <v>33</v>
      </c>
      <c r="H16" s="40">
        <v>7</v>
      </c>
      <c r="I16" s="148">
        <v>2</v>
      </c>
      <c r="J16" s="149" t="s">
        <v>33</v>
      </c>
      <c r="K16" s="40">
        <v>7</v>
      </c>
      <c r="L16" s="148">
        <v>2</v>
      </c>
      <c r="M16" s="149" t="s">
        <v>33</v>
      </c>
      <c r="N16" s="40">
        <v>7</v>
      </c>
      <c r="O16" s="148">
        <v>2</v>
      </c>
      <c r="P16" s="149" t="s">
        <v>33</v>
      </c>
      <c r="Q16" s="40">
        <v>7</v>
      </c>
      <c r="R16" s="148">
        <v>2</v>
      </c>
      <c r="S16" s="149" t="s">
        <v>43</v>
      </c>
      <c r="T16" s="40">
        <v>7</v>
      </c>
      <c r="U16" s="186">
        <v>180</v>
      </c>
      <c r="V16" s="188">
        <f t="shared" ref="V16:V17" si="1">SUM(E16+H16+K16+N16+Q16+T16)</f>
        <v>42</v>
      </c>
    </row>
    <row r="17" spans="1:22" x14ac:dyDescent="0.25">
      <c r="A17" s="111" t="s">
        <v>130</v>
      </c>
      <c r="B17" s="79" t="s">
        <v>253</v>
      </c>
      <c r="C17" s="148">
        <v>1</v>
      </c>
      <c r="D17" s="149" t="s">
        <v>33</v>
      </c>
      <c r="E17" s="81">
        <v>1</v>
      </c>
      <c r="F17" s="148">
        <v>1</v>
      </c>
      <c r="G17" s="149" t="s">
        <v>33</v>
      </c>
      <c r="H17" s="81">
        <v>1</v>
      </c>
      <c r="I17" s="148">
        <v>1</v>
      </c>
      <c r="J17" s="149" t="s">
        <v>33</v>
      </c>
      <c r="K17" s="81">
        <v>1</v>
      </c>
      <c r="L17" s="148">
        <v>1</v>
      </c>
      <c r="M17" s="149" t="s">
        <v>33</v>
      </c>
      <c r="N17" s="81">
        <v>1</v>
      </c>
      <c r="O17" s="377"/>
      <c r="P17" s="378"/>
      <c r="Q17" s="81"/>
      <c r="R17" s="377"/>
      <c r="S17" s="378"/>
      <c r="T17" s="81"/>
      <c r="U17" s="165">
        <v>60</v>
      </c>
      <c r="V17" s="189">
        <f t="shared" si="1"/>
        <v>4</v>
      </c>
    </row>
    <row r="18" spans="1:22" x14ac:dyDescent="0.25">
      <c r="A18" s="111" t="s">
        <v>84</v>
      </c>
      <c r="B18" s="80" t="s">
        <v>241</v>
      </c>
      <c r="C18" s="148">
        <v>1</v>
      </c>
      <c r="D18" s="149" t="s">
        <v>37</v>
      </c>
      <c r="E18" s="116">
        <v>1</v>
      </c>
      <c r="F18" s="148">
        <v>1</v>
      </c>
      <c r="G18" s="149" t="s">
        <v>37</v>
      </c>
      <c r="H18" s="116">
        <v>1</v>
      </c>
      <c r="I18" s="148">
        <v>1</v>
      </c>
      <c r="J18" s="149" t="s">
        <v>37</v>
      </c>
      <c r="K18" s="116">
        <v>1</v>
      </c>
      <c r="L18" s="148">
        <v>1</v>
      </c>
      <c r="M18" s="149" t="s">
        <v>37</v>
      </c>
      <c r="N18" s="116">
        <v>1</v>
      </c>
      <c r="O18" s="148">
        <v>1</v>
      </c>
      <c r="P18" s="149" t="s">
        <v>37</v>
      </c>
      <c r="Q18" s="116">
        <v>1</v>
      </c>
      <c r="R18" s="148">
        <v>1</v>
      </c>
      <c r="S18" s="149" t="s">
        <v>37</v>
      </c>
      <c r="T18" s="116">
        <v>1</v>
      </c>
      <c r="U18" s="167">
        <v>90</v>
      </c>
      <c r="V18" s="117">
        <f>SUM(E18+H18+K18+N18+Q18+T18)</f>
        <v>6</v>
      </c>
    </row>
    <row r="19" spans="1:22" x14ac:dyDescent="0.25">
      <c r="A19" s="111" t="s">
        <v>97</v>
      </c>
      <c r="B19" s="80" t="s">
        <v>80</v>
      </c>
      <c r="C19" s="148"/>
      <c r="D19" s="149"/>
      <c r="E19" s="81"/>
      <c r="F19" s="148"/>
      <c r="G19" s="149"/>
      <c r="H19" s="81"/>
      <c r="I19" s="148"/>
      <c r="J19" s="149"/>
      <c r="K19" s="81"/>
      <c r="L19" s="148"/>
      <c r="M19" s="149"/>
      <c r="N19" s="82"/>
      <c r="O19" s="148"/>
      <c r="P19" s="149"/>
      <c r="Q19" s="81"/>
      <c r="R19" s="148"/>
      <c r="S19" s="149"/>
      <c r="T19" s="81">
        <v>2</v>
      </c>
      <c r="U19" s="168"/>
      <c r="V19" s="200">
        <f t="shared" ref="V19" si="2">E19+H19+K19+N19+Q19+T19</f>
        <v>2</v>
      </c>
    </row>
    <row r="20" spans="1:22" x14ac:dyDescent="0.25">
      <c r="A20" s="111" t="s">
        <v>58</v>
      </c>
      <c r="B20" s="84" t="s">
        <v>250</v>
      </c>
      <c r="C20" s="152">
        <v>1</v>
      </c>
      <c r="D20" s="153" t="s">
        <v>37</v>
      </c>
      <c r="E20" s="118">
        <v>3</v>
      </c>
      <c r="F20" s="152">
        <v>1</v>
      </c>
      <c r="G20" s="153" t="s">
        <v>37</v>
      </c>
      <c r="H20" s="118">
        <v>3</v>
      </c>
      <c r="I20" s="152">
        <v>1</v>
      </c>
      <c r="J20" s="153" t="s">
        <v>37</v>
      </c>
      <c r="K20" s="118">
        <v>3</v>
      </c>
      <c r="L20" s="152">
        <v>1</v>
      </c>
      <c r="M20" s="153" t="s">
        <v>37</v>
      </c>
      <c r="N20" s="118">
        <v>3</v>
      </c>
      <c r="O20" s="152">
        <v>1</v>
      </c>
      <c r="P20" s="153" t="s">
        <v>37</v>
      </c>
      <c r="Q20" s="118">
        <v>3</v>
      </c>
      <c r="R20" s="152">
        <v>1</v>
      </c>
      <c r="S20" s="153" t="s">
        <v>37</v>
      </c>
      <c r="T20" s="118">
        <v>3</v>
      </c>
      <c r="U20" s="119">
        <v>90</v>
      </c>
      <c r="V20" s="120">
        <f>E20+H20+K20+N20+Q20+T20</f>
        <v>18</v>
      </c>
    </row>
    <row r="21" spans="1:22" x14ac:dyDescent="0.25">
      <c r="A21" s="111" t="s">
        <v>60</v>
      </c>
      <c r="B21" s="84" t="s">
        <v>199</v>
      </c>
      <c r="C21" s="152">
        <v>4</v>
      </c>
      <c r="D21" s="153" t="s">
        <v>37</v>
      </c>
      <c r="E21" s="118">
        <v>4</v>
      </c>
      <c r="F21" s="152">
        <v>4</v>
      </c>
      <c r="G21" s="153" t="s">
        <v>37</v>
      </c>
      <c r="H21" s="118">
        <v>4</v>
      </c>
      <c r="I21" s="152">
        <v>4</v>
      </c>
      <c r="J21" s="153" t="s">
        <v>37</v>
      </c>
      <c r="K21" s="118">
        <v>4</v>
      </c>
      <c r="L21" s="152">
        <v>4</v>
      </c>
      <c r="M21" s="153" t="s">
        <v>37</v>
      </c>
      <c r="N21" s="118">
        <v>4</v>
      </c>
      <c r="O21" s="152">
        <v>4</v>
      </c>
      <c r="P21" s="153" t="s">
        <v>37</v>
      </c>
      <c r="Q21" s="118">
        <v>4</v>
      </c>
      <c r="R21" s="152">
        <v>4</v>
      </c>
      <c r="S21" s="153" t="s">
        <v>37</v>
      </c>
      <c r="T21" s="118">
        <v>4</v>
      </c>
      <c r="U21" s="119">
        <v>360</v>
      </c>
      <c r="V21" s="120">
        <f t="shared" ref="V21:V26" si="3">E21+H21+K21+N21+Q21+T21</f>
        <v>24</v>
      </c>
    </row>
    <row r="22" spans="1:22" x14ac:dyDescent="0.25">
      <c r="A22" s="111" t="s">
        <v>131</v>
      </c>
      <c r="B22" s="84" t="s">
        <v>261</v>
      </c>
      <c r="C22" s="152"/>
      <c r="D22" s="153"/>
      <c r="E22" s="45"/>
      <c r="F22" s="152"/>
      <c r="G22" s="153"/>
      <c r="H22" s="45"/>
      <c r="I22" s="152"/>
      <c r="J22" s="153"/>
      <c r="K22" s="45"/>
      <c r="L22" s="152"/>
      <c r="M22" s="153"/>
      <c r="N22" s="45"/>
      <c r="O22" s="152">
        <v>2</v>
      </c>
      <c r="P22" s="153" t="s">
        <v>43</v>
      </c>
      <c r="Q22" s="45">
        <v>2</v>
      </c>
      <c r="R22" s="152">
        <v>2</v>
      </c>
      <c r="S22" s="153" t="s">
        <v>37</v>
      </c>
      <c r="T22" s="45">
        <v>2</v>
      </c>
      <c r="U22" s="192">
        <v>60</v>
      </c>
      <c r="V22" s="120">
        <f t="shared" si="3"/>
        <v>4</v>
      </c>
    </row>
    <row r="23" spans="1:22" x14ac:dyDescent="0.25">
      <c r="A23" s="262" t="s">
        <v>121</v>
      </c>
      <c r="B23" s="85" t="s">
        <v>254</v>
      </c>
      <c r="C23" s="53">
        <v>1</v>
      </c>
      <c r="D23" s="54" t="s">
        <v>37</v>
      </c>
      <c r="E23" s="123">
        <v>1</v>
      </c>
      <c r="F23" s="53">
        <v>1</v>
      </c>
      <c r="G23" s="54" t="s">
        <v>33</v>
      </c>
      <c r="H23" s="123">
        <v>1</v>
      </c>
      <c r="I23" s="53"/>
      <c r="J23" s="54"/>
      <c r="K23" s="123"/>
      <c r="L23" s="53"/>
      <c r="M23" s="54"/>
      <c r="N23" s="123"/>
      <c r="O23" s="53"/>
      <c r="P23" s="54"/>
      <c r="Q23" s="123"/>
      <c r="R23" s="53"/>
      <c r="S23" s="54"/>
      <c r="T23" s="123"/>
      <c r="U23" s="169">
        <v>30</v>
      </c>
      <c r="V23" s="193">
        <f t="shared" si="3"/>
        <v>2</v>
      </c>
    </row>
    <row r="24" spans="1:22" x14ac:dyDescent="0.25">
      <c r="A24" s="156" t="s">
        <v>65</v>
      </c>
      <c r="B24" s="85" t="s">
        <v>231</v>
      </c>
      <c r="C24" s="53"/>
      <c r="D24" s="54"/>
      <c r="E24" s="123"/>
      <c r="F24" s="53"/>
      <c r="G24" s="54"/>
      <c r="H24" s="123"/>
      <c r="I24" s="53"/>
      <c r="J24" s="54"/>
      <c r="K24" s="123"/>
      <c r="L24" s="53"/>
      <c r="M24" s="54"/>
      <c r="N24" s="123"/>
      <c r="O24" s="53">
        <v>4</v>
      </c>
      <c r="P24" s="54" t="s">
        <v>43</v>
      </c>
      <c r="Q24" s="123">
        <v>2</v>
      </c>
      <c r="R24" s="53">
        <v>4</v>
      </c>
      <c r="S24" s="54" t="s">
        <v>37</v>
      </c>
      <c r="T24" s="123">
        <v>2</v>
      </c>
      <c r="U24" s="169">
        <v>120</v>
      </c>
      <c r="V24" s="193">
        <f t="shared" si="3"/>
        <v>4</v>
      </c>
    </row>
    <row r="25" spans="1:22" x14ac:dyDescent="0.25">
      <c r="A25" s="372" t="s">
        <v>209</v>
      </c>
      <c r="B25" s="266" t="s">
        <v>224</v>
      </c>
      <c r="C25" s="267"/>
      <c r="D25" s="268"/>
      <c r="E25" s="333"/>
      <c r="F25" s="267"/>
      <c r="G25" s="268"/>
      <c r="H25" s="333"/>
      <c r="I25" s="267"/>
      <c r="J25" s="268"/>
      <c r="K25" s="333"/>
      <c r="L25" s="267"/>
      <c r="M25" s="268"/>
      <c r="N25" s="333"/>
      <c r="O25" s="267">
        <v>4</v>
      </c>
      <c r="P25" s="268" t="s">
        <v>43</v>
      </c>
      <c r="Q25" s="333">
        <v>2</v>
      </c>
      <c r="R25" s="267">
        <v>4</v>
      </c>
      <c r="S25" s="268" t="s">
        <v>43</v>
      </c>
      <c r="T25" s="333">
        <v>2</v>
      </c>
      <c r="U25" s="288">
        <f t="shared" ref="U25" si="4">15*(C25+F25+I25+L25+O25+R25)</f>
        <v>120</v>
      </c>
      <c r="V25" s="349">
        <f t="shared" si="3"/>
        <v>4</v>
      </c>
    </row>
    <row r="26" spans="1:22" ht="15.75" thickBot="1" x14ac:dyDescent="0.3">
      <c r="A26" s="111" t="s">
        <v>132</v>
      </c>
      <c r="B26" s="253" t="s">
        <v>272</v>
      </c>
      <c r="C26" s="55"/>
      <c r="D26" s="56"/>
      <c r="E26" s="212"/>
      <c r="F26" s="55"/>
      <c r="G26" s="56"/>
      <c r="H26" s="212"/>
      <c r="I26" s="55">
        <v>1</v>
      </c>
      <c r="J26" s="56" t="s">
        <v>37</v>
      </c>
      <c r="K26" s="212">
        <v>2</v>
      </c>
      <c r="L26" s="55">
        <v>1</v>
      </c>
      <c r="M26" s="56" t="s">
        <v>37</v>
      </c>
      <c r="N26" s="212">
        <v>2</v>
      </c>
      <c r="O26" s="55">
        <v>1</v>
      </c>
      <c r="P26" s="56" t="s">
        <v>37</v>
      </c>
      <c r="Q26" s="212">
        <v>2</v>
      </c>
      <c r="R26" s="55">
        <v>1</v>
      </c>
      <c r="S26" s="56" t="s">
        <v>37</v>
      </c>
      <c r="T26" s="212">
        <v>2</v>
      </c>
      <c r="U26" s="213">
        <v>60</v>
      </c>
      <c r="V26" s="197">
        <f t="shared" si="3"/>
        <v>8</v>
      </c>
    </row>
    <row r="27" spans="1:22" x14ac:dyDescent="0.25">
      <c r="A27" s="362" t="s">
        <v>66</v>
      </c>
      <c r="B27" s="387" t="s">
        <v>246</v>
      </c>
      <c r="C27" s="94"/>
      <c r="D27" s="95"/>
      <c r="E27" s="93"/>
      <c r="F27" s="94"/>
      <c r="G27" s="95"/>
      <c r="H27" s="93"/>
      <c r="I27" s="94"/>
      <c r="J27" s="95"/>
      <c r="K27" s="93"/>
      <c r="L27" s="94"/>
      <c r="M27" s="95"/>
      <c r="N27" s="93"/>
      <c r="O27" s="94"/>
      <c r="P27" s="95" t="s">
        <v>43</v>
      </c>
      <c r="Q27" s="93">
        <v>3</v>
      </c>
      <c r="R27" s="94"/>
      <c r="S27" s="95" t="s">
        <v>43</v>
      </c>
      <c r="T27" s="93">
        <v>3</v>
      </c>
      <c r="U27" s="214"/>
      <c r="V27" s="215">
        <v>6</v>
      </c>
    </row>
    <row r="28" spans="1:22" ht="15.75" thickBot="1" x14ac:dyDescent="0.3">
      <c r="A28" s="271"/>
      <c r="B28" s="370" t="s">
        <v>222</v>
      </c>
      <c r="C28" s="67"/>
      <c r="D28" s="68"/>
      <c r="E28" s="66">
        <v>1</v>
      </c>
      <c r="F28" s="67"/>
      <c r="G28" s="68"/>
      <c r="H28" s="66">
        <v>3</v>
      </c>
      <c r="I28" s="67"/>
      <c r="J28" s="68"/>
      <c r="K28" s="66">
        <v>4</v>
      </c>
      <c r="L28" s="67"/>
      <c r="M28" s="68"/>
      <c r="N28" s="66">
        <v>2</v>
      </c>
      <c r="O28" s="67"/>
      <c r="P28" s="68"/>
      <c r="Q28" s="66"/>
      <c r="R28" s="67"/>
      <c r="S28" s="68"/>
      <c r="T28" s="66"/>
      <c r="U28" s="216"/>
      <c r="V28" s="217">
        <f>E28+H28+K28+N28+Q28+T28</f>
        <v>10</v>
      </c>
    </row>
    <row r="29" spans="1:22" ht="15.75" thickBot="1" x14ac:dyDescent="0.3">
      <c r="A29" s="365" t="s">
        <v>202</v>
      </c>
      <c r="B29" s="354" t="s">
        <v>46</v>
      </c>
      <c r="C29" s="355">
        <v>1</v>
      </c>
      <c r="D29" s="356" t="s">
        <v>47</v>
      </c>
      <c r="E29" s="357">
        <v>0</v>
      </c>
      <c r="F29" s="355">
        <v>1</v>
      </c>
      <c r="G29" s="356" t="s">
        <v>47</v>
      </c>
      <c r="H29" s="357">
        <v>0</v>
      </c>
      <c r="I29" s="355">
        <v>1</v>
      </c>
      <c r="J29" s="356" t="s">
        <v>47</v>
      </c>
      <c r="K29" s="357">
        <v>0</v>
      </c>
      <c r="L29" s="355">
        <v>1</v>
      </c>
      <c r="M29" s="356" t="s">
        <v>47</v>
      </c>
      <c r="N29" s="358">
        <v>0</v>
      </c>
      <c r="O29" s="355">
        <v>1</v>
      </c>
      <c r="P29" s="356" t="s">
        <v>47</v>
      </c>
      <c r="Q29" s="357">
        <v>0</v>
      </c>
      <c r="R29" s="355">
        <v>1</v>
      </c>
      <c r="S29" s="356" t="s">
        <v>47</v>
      </c>
      <c r="T29" s="357">
        <v>0</v>
      </c>
      <c r="U29" s="383">
        <f>15*(C29+F29+I29+L29+O29+R29)</f>
        <v>90</v>
      </c>
      <c r="V29" s="361">
        <f>E29+H29+K29+N29+Q29+T29</f>
        <v>0</v>
      </c>
    </row>
    <row r="30" spans="1:22" ht="15.75" thickBot="1" x14ac:dyDescent="0.3">
      <c r="A30" s="371"/>
      <c r="B30" s="103" t="s">
        <v>48</v>
      </c>
      <c r="C30" s="104">
        <f>SUM(C6:C29)</f>
        <v>20</v>
      </c>
      <c r="D30" s="105"/>
      <c r="E30" s="106">
        <f>SUM(E6:E29)</f>
        <v>30</v>
      </c>
      <c r="F30" s="104">
        <f t="shared" ref="F30" si="5">SUM(F6:F29)</f>
        <v>18</v>
      </c>
      <c r="G30" s="105"/>
      <c r="H30" s="106">
        <f t="shared" ref="H30:I30" si="6">SUM(H6:H29)</f>
        <v>30</v>
      </c>
      <c r="I30" s="104">
        <f t="shared" si="6"/>
        <v>17</v>
      </c>
      <c r="J30" s="105"/>
      <c r="K30" s="106">
        <f t="shared" ref="K30:L30" si="7">SUM(K6:K29)</f>
        <v>30</v>
      </c>
      <c r="L30" s="104">
        <f t="shared" si="7"/>
        <v>17</v>
      </c>
      <c r="M30" s="105"/>
      <c r="N30" s="106">
        <f t="shared" ref="N30" si="8">SUM(N6:N29)</f>
        <v>28</v>
      </c>
      <c r="O30" s="104">
        <f>SUM(O6:O29)-O25</f>
        <v>21</v>
      </c>
      <c r="P30" s="105"/>
      <c r="Q30" s="106">
        <f>SUM(Q6:Q29)-Q25</f>
        <v>31</v>
      </c>
      <c r="R30" s="104">
        <f>SUM(R6:R29)-R25</f>
        <v>20</v>
      </c>
      <c r="S30" s="105"/>
      <c r="T30" s="106">
        <f>SUM(T6:T29)-T25</f>
        <v>31</v>
      </c>
      <c r="U30" s="218">
        <f>SUM(U6:U28)-U25</f>
        <v>1605</v>
      </c>
      <c r="V30" s="219">
        <f>SUM(V6:V28)-V25</f>
        <v>180</v>
      </c>
    </row>
    <row r="32" spans="1:22" x14ac:dyDescent="0.25">
      <c r="A32" s="299" t="s">
        <v>210</v>
      </c>
    </row>
    <row r="33" spans="1:1" x14ac:dyDescent="0.25">
      <c r="A33" s="299" t="s">
        <v>226</v>
      </c>
    </row>
    <row r="34" spans="1:1" x14ac:dyDescent="0.25">
      <c r="A34" s="299" t="s">
        <v>211</v>
      </c>
    </row>
    <row r="35" spans="1:1" x14ac:dyDescent="0.25">
      <c r="A35" s="299" t="s">
        <v>212</v>
      </c>
    </row>
    <row r="36" spans="1:1" x14ac:dyDescent="0.25">
      <c r="A36" s="299" t="s">
        <v>308</v>
      </c>
    </row>
    <row r="37" spans="1:1" x14ac:dyDescent="0.25">
      <c r="A37" s="299" t="s">
        <v>213</v>
      </c>
    </row>
    <row r="38" spans="1:1" x14ac:dyDescent="0.25">
      <c r="A38" s="299" t="s">
        <v>214</v>
      </c>
    </row>
    <row r="39" spans="1:1" x14ac:dyDescent="0.25">
      <c r="A39" s="299" t="s">
        <v>215</v>
      </c>
    </row>
  </sheetData>
  <sheetProtection password="E1AE" sheet="1" objects="1" scenarios="1"/>
  <mergeCells count="13">
    <mergeCell ref="A1:V1"/>
    <mergeCell ref="A2:V2"/>
    <mergeCell ref="A3:V3"/>
    <mergeCell ref="R4:T4"/>
    <mergeCell ref="U4:U5"/>
    <mergeCell ref="V4:V5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</vt:i4>
      </vt:variant>
    </vt:vector>
  </HeadingPairs>
  <TitlesOfParts>
    <vt:vector size="24" baseType="lpstr">
      <vt:lpstr>Kredittáblák</vt:lpstr>
      <vt:lpstr>ZON</vt:lpstr>
      <vt:lpstr>ORG</vt:lpstr>
      <vt:lpstr>HEG</vt:lpstr>
      <vt:lpstr>MHE</vt:lpstr>
      <vt:lpstr>GKA</vt:lpstr>
      <vt:lpstr>GDN</vt:lpstr>
      <vt:lpstr>GIT</vt:lpstr>
      <vt:lpstr>FUR</vt:lpstr>
      <vt:lpstr>FUV</vt:lpstr>
      <vt:lpstr>OBO</vt:lpstr>
      <vt:lpstr>KLA</vt:lpstr>
      <vt:lpstr>SAX</vt:lpstr>
      <vt:lpstr>FAG</vt:lpstr>
      <vt:lpstr>KUR</vt:lpstr>
      <vt:lpstr>TRO</vt:lpstr>
      <vt:lpstr>HAR</vt:lpstr>
      <vt:lpstr>TUB</vt:lpstr>
      <vt:lpstr>UTO</vt:lpstr>
      <vt:lpstr>ENE</vt:lpstr>
      <vt:lpstr>KRV</vt:lpstr>
      <vt:lpstr>EHO</vt:lpstr>
      <vt:lpstr>EHK</vt:lpstr>
      <vt:lpstr>ZON!Nyomtatási_terület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2017-09-01T05:39:02Z</cp:lastPrinted>
  <dcterms:created xsi:type="dcterms:W3CDTF">2017-07-11T06:42:32Z</dcterms:created>
  <dcterms:modified xsi:type="dcterms:W3CDTF">2018-02-05T09:43:32Z</dcterms:modified>
</cp:coreProperties>
</file>